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825" tabRatio="73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2" hidden="1">'部门支出预算表01-3'!$A$7:$O$78</definedName>
    <definedName name="_xlnm._FilterDatabase" localSheetId="4" hidden="1">'一般公共预算支出预算表02-2'!$A$7:$G$68</definedName>
    <definedName name="_xlnm._FilterDatabase" localSheetId="6" hidden="1">部门基本支出预算表04!$A$10:$W$87</definedName>
    <definedName name="_xlnm._FilterDatabase" localSheetId="7" hidden="1">'部门项目支出预算表05-1'!$A$9:$W$146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<sst xmlns="http://schemas.openxmlformats.org/spreadsheetml/2006/main" count="4408" uniqueCount="1127">
  <si>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</si>
  <si>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</si>
  <si>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</si>
  <si>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</si>
  <si>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</si>
  <si>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</si>
  <si>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</si>
  <si>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</si>
  <si>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</si>
  <si>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</si>
  <si>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</si>
  <si>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</si>
  <si>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</si>
  <si>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</si>
  <si>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</si>
  <si>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</si>
  <si>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</si>
  <si>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</si>
  <si>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</si>
  <si>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</si>
  <si>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</si>
  <si>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</si>
  <si>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</si>
  <si>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</si>
  <si>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</si>
  <si>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</si>
  <si>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</si>
  <si>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</si>
  <si>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</si>
  <si>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</si>
  <si>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</si>
  <si>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</si>
  <si>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</si>
  <si>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</si>
  <si>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</si>
  <si>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</si>
  <si>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</si>
  <si>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</si>
  <si>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</si>
  <si>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</si>
  <si>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</si>
  <si>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</si>
  <si>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</si>
  <si>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</si>
  <si>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</si>
  <si>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</si>
  <si>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</si>
  <si>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</si>
  <si>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</si>
  <si>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</si>
  <si>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</si>
  <si>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</si>
  <si>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</si>
  <si>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</si>
  <si>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</si>
  <si>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573</t>
  </si>
  <si>
    <t>新化乡</t>
  </si>
  <si>
    <t>573005</t>
  </si>
  <si>
    <t>新平彝族傣族自治县新化乡党群服务中心</t>
  </si>
  <si>
    <t>573001</t>
  </si>
  <si>
    <t>新平彝族傣族自治县新化乡人民政府</t>
  </si>
  <si>
    <t>573011</t>
  </si>
  <si>
    <t>新平彝族傣族自治县新化乡综合行政执法队</t>
  </si>
  <si>
    <t>573012</t>
  </si>
  <si>
    <t>新平彝族傣族自治县新化乡农业农村发展服务中心</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</si>
  <si>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</si>
  <si>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</si>
  <si>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</si>
  <si>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</si>
  <si>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</si>
  <si>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</si>
  <si>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</si>
  <si>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</si>
  <si>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</si>
  <si>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</si>
  <si>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</si>
  <si>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</si>
  <si>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</si>
  <si>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</si>
  <si>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</si>
  <si>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</si>
  <si>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20101</t>
  </si>
  <si>
    <t>人大事务</t>
  </si>
  <si>
    <t>2010108</t>
  </si>
  <si>
    <t>代表工作</t>
  </si>
  <si>
    <t>其他人大事务支出</t>
  </si>
  <si>
    <t>20103</t>
  </si>
  <si>
    <t>政府办公厅（室）及相关机构事务</t>
  </si>
  <si>
    <t>2010301</t>
  </si>
  <si>
    <t>行政运行</t>
  </si>
  <si>
    <t>2010350</t>
  </si>
  <si>
    <t>事业运行</t>
  </si>
  <si>
    <t>2010399</t>
  </si>
  <si>
    <t>其他政府办公厅（室）及相关机构事务支出</t>
  </si>
  <si>
    <t>财政事务</t>
  </si>
  <si>
    <t>其他财政事务支出</t>
  </si>
  <si>
    <t>20131</t>
  </si>
  <si>
    <t>党委办公厅（室）及相关机构事务</t>
  </si>
  <si>
    <t>2013150</t>
  </si>
  <si>
    <t>20132</t>
  </si>
  <si>
    <t>组织事务</t>
  </si>
  <si>
    <t>2013202</t>
  </si>
  <si>
    <t>一般行政管理事务</t>
  </si>
  <si>
    <t>2013299</t>
  </si>
  <si>
    <t>其他组织事务支出</t>
  </si>
  <si>
    <t>20136</t>
  </si>
  <si>
    <t>其他共产党事务支出</t>
  </si>
  <si>
    <t>2013650</t>
  </si>
  <si>
    <t>2013699</t>
  </si>
  <si>
    <t>207</t>
  </si>
  <si>
    <t>文化旅游体育与传媒支出</t>
  </si>
  <si>
    <t>20701</t>
  </si>
  <si>
    <t>文化和旅游</t>
  </si>
  <si>
    <t>2070109</t>
  </si>
  <si>
    <t>群众文化</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</si>
  <si>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</si>
  <si>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</si>
  <si>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</si>
  <si>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</si>
  <si>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</si>
  <si>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</si>
  <si>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</si>
  <si>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</si>
  <si>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</si>
  <si>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</si>
  <si>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</si>
  <si>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</si>
  <si>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</si>
  <si>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</si>
  <si>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社会福利</t>
  </si>
  <si>
    <t>殡葬</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</si>
  <si>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</si>
  <si>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</si>
  <si>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</si>
  <si>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</si>
  <si>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</si>
  <si>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</si>
  <si>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</si>
  <si>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</si>
  <si>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</si>
  <si>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</si>
  <si>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</si>
  <si>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</si>
  <si>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其他卫生健康支出</t>
  </si>
  <si>
    <t>212</t>
  </si>
  <si>
    <t>城乡社区支出</t>
  </si>
  <si>
    <t>21201</t>
  </si>
  <si>
    <t>城乡社区管理事务</t>
  </si>
  <si>
    <t>2120199</t>
  </si>
  <si>
    <t>其他城乡社区管理事务支出</t>
  </si>
  <si>
    <t>其他城乡社区支出</t>
  </si>
  <si>
    <t>213</t>
  </si>
  <si>
    <t>农林水支出</t>
  </si>
  <si>
    <t>21301</t>
  </si>
  <si>
    <t>农业农村</t>
  </si>
  <si>
    <t>2130104</t>
  </si>
  <si>
    <t>林业和草原</t>
  </si>
  <si>
    <t>森林生态效益补偿</t>
  </si>
  <si>
    <t>林业草原防灾减灾</t>
  </si>
  <si>
    <t>21303</t>
  </si>
  <si>
    <t>水利</t>
  </si>
  <si>
    <t>2130306</t>
  </si>
  <si>
    <t>水利工程运行与维护</t>
  </si>
  <si>
    <t>21307</t>
  </si>
  <si>
    <t>农村综合改革</t>
  </si>
  <si>
    <t>对村级公益事业建设的补助</t>
  </si>
  <si>
    <t>2130705</t>
  </si>
  <si>
    <t>对村民委员会和村党支部的补助</t>
  </si>
  <si>
    <t>21399</t>
  </si>
  <si>
    <t>其他农林水支出</t>
  </si>
  <si>
    <t>2139999</t>
  </si>
  <si>
    <t>公路运输支出</t>
  </si>
  <si>
    <t>公路水路运输</t>
  </si>
  <si>
    <t>公路养护</t>
  </si>
  <si>
    <t>220</t>
  </si>
  <si>
    <t>自然资源海洋气象等支出</t>
  </si>
  <si>
    <t>22001</t>
  </si>
  <si>
    <t>自然资源事务</t>
  </si>
  <si>
    <t>2200106</t>
  </si>
  <si>
    <t>自然资源利用与保护</t>
  </si>
  <si>
    <t>221</t>
  </si>
  <si>
    <t>住房保障支出</t>
  </si>
  <si>
    <t>22102</t>
  </si>
  <si>
    <t>住房改革支出</t>
  </si>
  <si>
    <t>2210201</t>
  </si>
  <si>
    <t>住房公积金</t>
  </si>
  <si>
    <t>彩票公益金安排的支出</t>
  </si>
  <si>
    <t>用于社会福利的彩票公益金支出</t>
  </si>
  <si>
    <t>用于体育事业的彩票公益金支出</t>
  </si>
  <si>
    <t>用于其他社会公益事业的彩票公益金支出</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</si>
  <si>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</si>
  <si>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</si>
  <si>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</si>
  <si>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</si>
  <si>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</si>
  <si>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</si>
  <si>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</si>
  <si>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</si>
  <si>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</si>
  <si>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</si>
  <si>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</si>
  <si>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</si>
  <si>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</si>
  <si>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</si>
  <si>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2025年一般公共预算支出预算表（按功能科目分类）</t>
  </si>
  <si>
    <t>部门预算支出功能分类科目</t>
  </si>
  <si>
    <t>人员经费</t>
  </si>
  <si>
    <t>公用经费</t>
  </si>
  <si>
    <t>人力资源和社会保障管理事务</t>
  </si>
  <si>
    <t>交通运输支出</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</si>
  <si>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</si>
  <si>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</si>
  <si>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</si>
  <si>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</si>
  <si>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</si>
  <si>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</si>
  <si>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</si>
  <si>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</si>
  <si>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</si>
  <si>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</si>
  <si>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</si>
  <si>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</si>
  <si>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</si>
  <si>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</si>
  <si>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</si>
  <si>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</si>
  <si>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</si>
  <si>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</si>
  <si>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</si>
  <si>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</si>
  <si>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</si>
  <si>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</si>
  <si>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</si>
  <si>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</si>
  <si>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</si>
  <si>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</si>
  <si>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530427231100001309864</t>
  </si>
  <si>
    <t>事业人员工资支出</t>
  </si>
  <si>
    <t>30101</t>
  </si>
  <si>
    <t>基本工资</t>
  </si>
  <si>
    <t>30102</t>
  </si>
  <si>
    <t>津贴补贴</t>
  </si>
  <si>
    <t>30107</t>
  </si>
  <si>
    <t>绩效工资</t>
  </si>
  <si>
    <t>530427231100001309865</t>
  </si>
  <si>
    <t>社会保障缴费</t>
  </si>
  <si>
    <t>30110</t>
  </si>
  <si>
    <t>职工基本医疗保险缴费</t>
  </si>
  <si>
    <t>530427231100001309866</t>
  </si>
  <si>
    <t>30113</t>
  </si>
  <si>
    <t>530427231100001309877</t>
  </si>
  <si>
    <t>工会经费</t>
  </si>
  <si>
    <t>30228</t>
  </si>
  <si>
    <t>530427231100001309889</t>
  </si>
  <si>
    <t>一般公用经费</t>
  </si>
  <si>
    <t>30229</t>
  </si>
  <si>
    <t>福利费</t>
  </si>
  <si>
    <t>530427231100001479249</t>
  </si>
  <si>
    <t>奖励性绩效工资(地方)</t>
  </si>
  <si>
    <t>530427241100002260950</t>
  </si>
  <si>
    <t>社会保险缴费经费</t>
  </si>
  <si>
    <t>30112</t>
  </si>
  <si>
    <t>其他社会保障缴费</t>
  </si>
  <si>
    <t>30108</t>
  </si>
  <si>
    <t>机关事业单位基本养老保险缴费</t>
  </si>
  <si>
    <t>30111</t>
  </si>
  <si>
    <t>公务员医疗补助缴费</t>
  </si>
  <si>
    <t>530427210000000016222</t>
  </si>
  <si>
    <t>530427210000000016429</t>
  </si>
  <si>
    <t>行政人员工资支出</t>
  </si>
  <si>
    <t>530427210000000016431</t>
  </si>
  <si>
    <t>530427210000000016432</t>
  </si>
  <si>
    <t>530427210000000016436</t>
  </si>
  <si>
    <t>行政人员公务交通补贴</t>
  </si>
  <si>
    <t>30239</t>
  </si>
  <si>
    <t>其他交通费用</t>
  </si>
  <si>
    <t>530427210000000016437</t>
  </si>
  <si>
    <t>530427231100001476734</t>
  </si>
  <si>
    <t>退休干部公用经费</t>
  </si>
  <si>
    <t>30201</t>
  </si>
  <si>
    <t>办公费</t>
  </si>
  <si>
    <t>530427231100001476748</t>
  </si>
  <si>
    <t>公务员基础绩效奖</t>
  </si>
  <si>
    <t>30103</t>
  </si>
  <si>
    <t>奖金</t>
  </si>
  <si>
    <t>530427231100001476749</t>
  </si>
  <si>
    <t>部门临聘人员支出</t>
  </si>
  <si>
    <t>30199</t>
  </si>
  <si>
    <t>其他工资福利支出</t>
  </si>
  <si>
    <t>530427241100002148243</t>
  </si>
  <si>
    <t>社会保障缴费经费</t>
  </si>
  <si>
    <t>530427241100002372868</t>
  </si>
  <si>
    <t>人均公用经费</t>
  </si>
  <si>
    <t>30205</t>
  </si>
  <si>
    <t>水费</t>
  </si>
  <si>
    <t>30206</t>
  </si>
  <si>
    <t>电费</t>
  </si>
  <si>
    <t>30299</t>
  </si>
  <si>
    <t>其他商品和服务支出</t>
  </si>
  <si>
    <t>530427241100002373110</t>
  </si>
  <si>
    <t>公务用车运行维护经费</t>
  </si>
  <si>
    <t>30231</t>
  </si>
  <si>
    <t>公务用车运行维护费</t>
  </si>
  <si>
    <t>530427241100002134966</t>
  </si>
  <si>
    <t>530427241100002134967</t>
  </si>
  <si>
    <t>530427241100002134968</t>
  </si>
  <si>
    <t>530427241100002134985</t>
  </si>
  <si>
    <t>530427241100002134986</t>
  </si>
  <si>
    <t>530427241100002134987</t>
  </si>
  <si>
    <t>530427241100002263563</t>
  </si>
  <si>
    <t>530427241100003158116</t>
  </si>
  <si>
    <t>社会保险缴费资金</t>
  </si>
  <si>
    <t>530427251100003728787</t>
  </si>
  <si>
    <t>530427251100003728818</t>
  </si>
  <si>
    <t>530427251100003728820</t>
  </si>
  <si>
    <t>530427251100003728821</t>
  </si>
  <si>
    <t>530427251100003728822</t>
  </si>
  <si>
    <t>530427251100003728827</t>
  </si>
  <si>
    <t>预算05-1表</t>
  </si>
  <si>
    <t>2025年部门项目支出预算表</t>
  </si>
  <si>
    <t>项目分类</t>
  </si>
  <si>
    <t>项目单位</t>
  </si>
  <si>
    <t>经济科目编码</t>
  </si>
  <si>
    <t>本年拨款</t>
  </si>
  <si>
    <t>其中：本次下达</t>
  </si>
  <si>
    <t>2023一2025年计算机更新项目资金</t>
  </si>
  <si>
    <t>313 事业发展类</t>
  </si>
  <si>
    <t>530427241100003187198</t>
  </si>
  <si>
    <t>31002</t>
  </si>
  <si>
    <t>办公设备购置</t>
  </si>
  <si>
    <t>村(社区)人员补助经费</t>
  </si>
  <si>
    <t>312 民生类</t>
  </si>
  <si>
    <t>530427241100002141415</t>
  </si>
  <si>
    <t>30305</t>
  </si>
  <si>
    <t>生活补助</t>
  </si>
  <si>
    <t>村（社区）干部跨村交流任职生活补助资金</t>
  </si>
  <si>
    <t>530427251100003834083</t>
  </si>
  <si>
    <t>村社区小组运转经费</t>
  </si>
  <si>
    <t>530427241100002263763</t>
  </si>
  <si>
    <t>两新组织党建工作经费</t>
  </si>
  <si>
    <t>311 专项业务类</t>
  </si>
  <si>
    <t>530427251100003977565</t>
  </si>
  <si>
    <t>30216</t>
  </si>
  <si>
    <t>培训费</t>
  </si>
  <si>
    <t>其他村社区、小组干部待遇补助经费</t>
  </si>
  <si>
    <t>530427241100002142107</t>
  </si>
  <si>
    <t>人大代表通讯交通费及县乡人大代表务工补贴经费</t>
  </si>
  <si>
    <t>530427241100002263682</t>
  </si>
  <si>
    <t>乡镇定额补助经费</t>
  </si>
  <si>
    <t>530427241100002263815</t>
  </si>
  <si>
    <t>30211</t>
  </si>
  <si>
    <t>差旅费</t>
  </si>
  <si>
    <t>30215</t>
  </si>
  <si>
    <t>会议费</t>
  </si>
  <si>
    <t>30217</t>
  </si>
  <si>
    <t>30227</t>
  </si>
  <si>
    <t>委托业务费</t>
  </si>
  <si>
    <t>小一型水库、小二型水库、小坝塘管理人员生活补助经费</t>
  </si>
  <si>
    <t>530427241100002140567</t>
  </si>
  <si>
    <t>新化乡2024年离退休人员党支部书记、委员补贴及党建工作经费</t>
  </si>
  <si>
    <t>530427241100002199668</t>
  </si>
  <si>
    <t>新化乡2024年平安建设（社会治理现代化）专项经费</t>
  </si>
  <si>
    <t>530427241100003004513</t>
  </si>
  <si>
    <t>新化乡2024年人大代表活动经费</t>
  </si>
  <si>
    <t>530427241100002219344</t>
  </si>
  <si>
    <t>新化乡2025年“两馆一站”中央、省、市、县级配套免费开放资金</t>
  </si>
  <si>
    <t>530427251100003700746</t>
  </si>
  <si>
    <t>新化乡2025年烤烟生产工作经费</t>
  </si>
  <si>
    <t>530427251100003847342</t>
  </si>
  <si>
    <t>新化乡耕地流出图斑整改工作经费</t>
  </si>
  <si>
    <t>530427241100003040714</t>
  </si>
  <si>
    <t>30218</t>
  </si>
  <si>
    <t>专用材料费</t>
  </si>
  <si>
    <t>新化乡教育发展捐资资金</t>
  </si>
  <si>
    <t>530427251100003841248</t>
  </si>
  <si>
    <t>31005</t>
  </si>
  <si>
    <t>基础设施建设</t>
  </si>
  <si>
    <t>新化乡困难党员春节、七一慰问经费项目补助经费</t>
  </si>
  <si>
    <t>530427251100003891414</t>
  </si>
  <si>
    <t>新化乡农村困难党员关爱行动补助经费</t>
  </si>
  <si>
    <t>530427251100003806840</t>
  </si>
  <si>
    <t>新化乡人民武装部规范化建设项目经费</t>
  </si>
  <si>
    <t>530427251100003871804</t>
  </si>
  <si>
    <t>新化乡乡村振兴等项目捐赠资金</t>
  </si>
  <si>
    <t>530427241100003102973</t>
  </si>
  <si>
    <t>遗属生活困难补助经费</t>
  </si>
  <si>
    <t>530427241100002140158</t>
  </si>
  <si>
    <t>海外村烂泥箐自然村农村公益事业财政奖补项目资金</t>
  </si>
  <si>
    <t>530427241100002944119</t>
  </si>
  <si>
    <t>鲁一尼村发月箐小组老年人活动场所建设项目资金</t>
  </si>
  <si>
    <t>530427241100003019225</t>
  </si>
  <si>
    <t>上阿宝小组农村人居环境整治提升项目经费</t>
  </si>
  <si>
    <t>530427241100003123940</t>
  </si>
  <si>
    <t>新化大寨村下堵居堵小组陀螺场地改造项目资金</t>
  </si>
  <si>
    <t>530427231100002469442</t>
  </si>
  <si>
    <t xml:space="preserve">2296003 </t>
  </si>
  <si>
    <t xml:space="preserve">2296099 </t>
  </si>
  <si>
    <t>新化乡2022年“红旗村”创建奖补资金</t>
  </si>
  <si>
    <t>530427241100003077401</t>
  </si>
  <si>
    <t>新化乡2023年度城乡绿化美化标杆典型省级财政直接奖补资金</t>
  </si>
  <si>
    <t>530427241100003191438</t>
  </si>
  <si>
    <t>大型修缮</t>
  </si>
  <si>
    <t>新化乡2023年人大代表活动阵地规范化建设补助资金</t>
  </si>
  <si>
    <t>530427241100003259686</t>
  </si>
  <si>
    <t>新化乡2024年农村公路养护省级补助资金</t>
  </si>
  <si>
    <t>530427241100003208955</t>
  </si>
  <si>
    <r>
      <rPr>
        <sz val="9"/>
        <rFont val="SimSun"/>
        <charset val="134"/>
      </rPr>
      <t>新化乡</t>
    </r>
    <r>
      <rPr>
        <sz val="10"/>
        <color theme="1"/>
        <rFont val="Arial"/>
        <charset val="134"/>
      </rPr>
      <t>2024</t>
    </r>
    <r>
      <rPr>
        <sz val="10"/>
        <color theme="1"/>
        <rFont val="宋体"/>
        <charset val="134"/>
      </rPr>
      <t>年农村公路养护省级补助资金</t>
    </r>
  </si>
  <si>
    <t>新化乡2024年农村困难党员关爱行动补助市级资金</t>
  </si>
  <si>
    <t>530427241100002959903</t>
  </si>
  <si>
    <t>新化乡2024年三三制森林草原防火补助经费</t>
  </si>
  <si>
    <t>530427241100003018116</t>
  </si>
  <si>
    <t>新化乡2024年省级公益林森林生态效益补偿资金管护经费</t>
  </si>
  <si>
    <t>530427241100002977809</t>
  </si>
  <si>
    <t>劳务费</t>
  </si>
  <si>
    <t>新化乡2024年省级森林防火项目经费</t>
  </si>
  <si>
    <t>530427241100002810992</t>
  </si>
  <si>
    <r>
      <rPr>
        <sz val="10"/>
        <color theme="1"/>
        <rFont val="宋体"/>
        <charset val="134"/>
      </rPr>
      <t>新化乡</t>
    </r>
    <r>
      <rPr>
        <sz val="10"/>
        <color theme="1"/>
        <rFont val="Arial"/>
        <charset val="134"/>
      </rPr>
      <t>2024</t>
    </r>
    <r>
      <rPr>
        <sz val="10"/>
        <color theme="1"/>
        <rFont val="宋体"/>
        <charset val="134"/>
      </rPr>
      <t>年省级森林防火项目经费</t>
    </r>
  </si>
  <si>
    <r>
      <rPr>
        <sz val="9"/>
        <rFont val="SimSun"/>
        <charset val="134"/>
      </rPr>
      <t>新化乡</t>
    </r>
    <r>
      <rPr>
        <sz val="10"/>
        <color theme="1"/>
        <rFont val="Arial"/>
        <charset val="134"/>
      </rPr>
      <t>2024</t>
    </r>
    <r>
      <rPr>
        <sz val="10"/>
        <color theme="1"/>
        <rFont val="宋体"/>
        <charset val="134"/>
      </rPr>
      <t>年省级森林防火项目经费</t>
    </r>
  </si>
  <si>
    <t>新化乡2024年县人大代表活动经费及活动阵地规范化建设（市级）补助资金</t>
  </si>
  <si>
    <t>530427241100003089331</t>
  </si>
  <si>
    <t>新化乡2024年中央农业防灾减灾和水利救灾项目经费</t>
  </si>
  <si>
    <t>530427241100003125187</t>
  </si>
  <si>
    <t>新化乡2024年中央农业防灾减灾和水利救灾资金</t>
  </si>
  <si>
    <t>530427241100002995031</t>
  </si>
  <si>
    <t>新化乡大寨村委会下堵居堵小组老年活动场所建设项目经费</t>
  </si>
  <si>
    <t>530427241100003310616</t>
  </si>
  <si>
    <t>新化乡鲁一尼村委会发月箐小组老年人活动场所建设项目经费</t>
  </si>
  <si>
    <t>530427241100003279813</t>
  </si>
  <si>
    <t>新化乡民政事业专项资金及公办养老机构运营维护补助资金</t>
  </si>
  <si>
    <t>530427241100003104867</t>
  </si>
  <si>
    <t>新化乡省级提升乡镇公共服务能力专项资金</t>
  </si>
  <si>
    <t>530427221100000936920</t>
  </si>
  <si>
    <t>新化乡小黑达小组人居环境提升改造项目资金</t>
  </si>
  <si>
    <t>530427241100003027863</t>
  </si>
  <si>
    <t>新化乡者渣农村公益性公墓修缮项目资金</t>
  </si>
  <si>
    <t>530427241100003187735</t>
  </si>
  <si>
    <t>者渣村米干莫小组农村综合活动场所建设项目资金</t>
  </si>
  <si>
    <t>530427231100002359410</t>
  </si>
  <si>
    <t xml:space="preserve"> 用于其他社会公益事业的彩票公益金支出</t>
  </si>
  <si>
    <t>预算05-2表</t>
  </si>
  <si>
    <t>2025年部门项目支出绩效目标表</t>
  </si>
  <si>
    <t>="单位名称："&amp;"新平彝族傣族自治县新化乡人民政府"</t>
  </si>
  <si>
    <t>单位名称、项目名称</t>
  </si>
  <si>
    <t>项目年度绩效目标</t>
  </si>
  <si>
    <t>一级指标</t>
  </si>
  <si>
    <t>二级指标</t>
  </si>
  <si>
    <t>三级指标</t>
  </si>
  <si>
    <t>指标性质</t>
  </si>
  <si>
    <t>指标值</t>
  </si>
  <si>
    <t>度量单位</t>
  </si>
  <si>
    <t>指标属性</t>
  </si>
  <si>
    <t>指标内容</t>
  </si>
  <si>
    <t>根据新办通〔2020〕48号关于印发《新平县推行村级组织大岗位制实施方案》、新改委发〔2022〕4号关于印发《新平县健全村干部队伍专业化建设_增强党建引领乡村振兴的实施方案（试行））》的通知，新化乡2025年村（社区）、小组运转补助经费636000元，其中1.社区运转经费55000元；2.村委会运转经费425000元；3.小组运转经费156000元。各村（社区）、小组根据实际支出，党委会议审核通过后按时发放村社区小组运转经费。通过经费保障，充分调动村干部积极性、主动性，为推进乡村治理体系和治理能力现代化、巩固脱贫攻坚成果、全面实施乡村振兴战略提供坚强的组织保障和干部人才支持。</t>
  </si>
  <si>
    <t>产出指标</t>
  </si>
  <si>
    <t>数量指标</t>
  </si>
  <si>
    <t>保障社区运转数量</t>
  </si>
  <si>
    <t>=</t>
  </si>
  <si>
    <t>个</t>
  </si>
  <si>
    <t>定量指标</t>
  </si>
  <si>
    <t>反映保障1个社区运转</t>
  </si>
  <si>
    <t>保障村委会运转数量</t>
  </si>
  <si>
    <t>12</t>
  </si>
  <si>
    <t>反映保障12个村委会运转</t>
  </si>
  <si>
    <t>保障小组运转数量</t>
  </si>
  <si>
    <t>156</t>
  </si>
  <si>
    <t>反映保障156个小组运转</t>
  </si>
  <si>
    <t>时效指标</t>
  </si>
  <si>
    <t>项目完成时限</t>
  </si>
  <si>
    <t>月</t>
  </si>
  <si>
    <t>反映项目实施完成时间</t>
  </si>
  <si>
    <t>成本指标</t>
  </si>
  <si>
    <t>经济成本指标</t>
  </si>
  <si>
    <t>636000</t>
  </si>
  <si>
    <t>元</t>
  </si>
  <si>
    <t>反映经济成本指标合计636000元。</t>
  </si>
  <si>
    <t>效益指标</t>
  </si>
  <si>
    <t>社会效益</t>
  </si>
  <si>
    <t>部门运转</t>
  </si>
  <si>
    <t>正常运转</t>
  </si>
  <si>
    <t>是</t>
  </si>
  <si>
    <t>定性指标</t>
  </si>
  <si>
    <t>反映部门正常运转</t>
  </si>
  <si>
    <t>满意度指标</t>
  </si>
  <si>
    <t>服务对象满意度</t>
  </si>
  <si>
    <t>单位人员满意度</t>
  </si>
  <si>
    <t>&gt;=</t>
  </si>
  <si>
    <t>90</t>
  </si>
  <si>
    <t>%</t>
  </si>
  <si>
    <t>反映单位人员满意度</t>
  </si>
  <si>
    <t>新化乡2025年困难群众救助补助资金</t>
  </si>
  <si>
    <t>根据《玉溪市财政局_玉溪市民政局关于提前下达2025年困难群众救助补助资金预算的通知》（玉财社〔2023〕289号）精神，我乡申请本次5万元中央补助安排，因该项目属于临时、突发性救助资金，无法明确救助数量及固定补助金额，经乡政府研究，参照往年补助情况，计划统筹安排城乡特困人员救助工作，合理确定保障标准，其中：1、补助因火灾、溺水等意外事件，导致基本生活暂时出现严重困难的家庭或个人，计划安排1万元以内，补助人数2人，每人5000元；2、补助因发生重大交通事故在案件终结后，造成当事人及其家庭基本生活暂时出现严重困难的；3、补助家庭成员突发重特大疾病，导致基本生活暂时出现严重困难的家庭或个人，计划安排2万元以内，补助人数4人，每人5000元；4、补助因基本生活费、基本医药费和子女基本教育费等生活必需支出突然增加，导致基本生活暂时出现困难的低收入家庭或个人，计划安排1万元以内，补助人数2人，每人5000元。5、补助遭遇其他特殊困难的家庭或个人，计划安排1万元以内，补助人数2人，每人5000元。本项目通过规范临时救助政策，实现及时高效，对造成临时困难的群众实施救助，做到救急解难。起到妥善解决城乡困难群众的临时生活困难，不断完善城乡社会救助体系，统筹兼顾、突出重点，建章立制、规范实施，切实提高对因临时性、突发性事件造成生活困难群众的救助能力的效果。</t>
  </si>
  <si>
    <t>临时救助补助人数</t>
  </si>
  <si>
    <t>人</t>
  </si>
  <si>
    <t>反映临时救助补助人数10人</t>
  </si>
  <si>
    <t>补助资金按时发放率</t>
  </si>
  <si>
    <t>反映补助资金按时发放率90%</t>
  </si>
  <si>
    <t>&lt;=</t>
  </si>
  <si>
    <t>5000</t>
  </si>
  <si>
    <t>元/人·次</t>
  </si>
  <si>
    <t>反映补助标准5000元/人</t>
  </si>
  <si>
    <t>困难群众生活水平提升</t>
  </si>
  <si>
    <t>得到提升</t>
  </si>
  <si>
    <t>是/否</t>
  </si>
  <si>
    <t>反映困难群众生活水平得到提升</t>
  </si>
  <si>
    <t>受益群众满意度</t>
  </si>
  <si>
    <t>反映受益群众满意度90%以上</t>
  </si>
  <si>
    <t>根据《云南省县级以上地方各级人民代表大会代表建议、批评和意见处理办法》、云人办发〔2019〕49 号：云南省人大常委会办公厅印发《关于加强云南省人大代表履职管理的意见》的通知、《关于新平彝族傣族自治县各乡镇人大代表明确名额和选举有关问题的决定》等文件精神，新化乡人大代表通讯交通费及县乡人大代表务工补贴经费202000元，其中，2025年人大代表通讯交通费预计发放代表64人，一个月100元/人，一次性发放6个月，分2次发放，1200元/人/年，小计76800元；人大代表误工费5000元；补发2023年下半年至2024年全年人大代表通讯交通费及人大代表误工费120200元。积极组织鼓励新化乡64名乡人大代表进行学习视察和调研，广泛听取选民意见和建议，通过深入群众家中进行走访和调查，进行群众的来访和接待等方式，认真听取和收集群众意见建议，向上反映群众意见建议，在提升代表履职能力的同时发挥代表作用，切实做到“民有所呼，我有所应”，为推动新化的高质量发展贡献人大力量。</t>
  </si>
  <si>
    <t>县乡人大代表人数</t>
  </si>
  <si>
    <t>64</t>
  </si>
  <si>
    <t>反映县乡人大代表人数</t>
  </si>
  <si>
    <t>无固定收入代表人次</t>
  </si>
  <si>
    <t>30</t>
  </si>
  <si>
    <t>反映固定收入代表人次</t>
  </si>
  <si>
    <t>发放年限</t>
  </si>
  <si>
    <t>年</t>
  </si>
  <si>
    <t>发放年限为1年</t>
  </si>
  <si>
    <t>部门运转正常</t>
  </si>
  <si>
    <t>可持续影响</t>
  </si>
  <si>
    <t>工作积极性</t>
  </si>
  <si>
    <t>反映工作积极性</t>
  </si>
  <si>
    <t>工作人员满意度</t>
  </si>
  <si>
    <t>95</t>
  </si>
  <si>
    <t>反映工作人员满意度</t>
  </si>
  <si>
    <t>1、本项目2025年度预算资金172800元，其中2025年市级资金43200元，县级资金129600元，每月市级补助资金10元/人，县级补助资金30元/人。
2、通过对农村困难党员关爱行动补助，切实帮助农村困难党员解决了生产、生活中的实际困难，生活状态得到改善，使农村困难党员感受到党的关怀，促进农村社会和谐。</t>
  </si>
  <si>
    <t>农村困难党员人数</t>
  </si>
  <si>
    <t>360</t>
  </si>
  <si>
    <t>反映农村困难党员人数</t>
  </si>
  <si>
    <t>质量指标</t>
  </si>
  <si>
    <t>补助发放及时率</t>
  </si>
  <si>
    <t>100</t>
  </si>
  <si>
    <t>反映补助发放及时率</t>
  </si>
  <si>
    <t>每季度发放时间</t>
  </si>
  <si>
    <t>反映项目开展时间</t>
  </si>
  <si>
    <t>困难党员生活条件</t>
  </si>
  <si>
    <t>改善</t>
  </si>
  <si>
    <t>反映项目预期效果</t>
  </si>
  <si>
    <t>困难党员满意度</t>
  </si>
  <si>
    <t>反映困难党员满意度</t>
  </si>
  <si>
    <t>根据《玉溪市民政局玉溪市财政局关于提高2024年城乡居民最低生活保障特困人员救助供养孤儿基本生活保障标准的通知》（玉民联发〔2024〕9号）文件规定，从2024年7月1日起，城市居民最低生活保障标准提高到735元/人.月；农村最低生活保障标准提高到6400元/人.年。新化乡遗属生活困难补助经费共计100994元，具体是：1.城镇户口遗属生活困难补助每人每年11472元，3人全年共计34416元；2.农村户口遗属生活困难补助每人每年8316元，8人全年共计66528元。通过项目实施，妥善解决机构事业单位退休人员遗属困难群众的生活困难，不断完善城乡社会救助体系，统筹兼顾、突出重点，建章立制、规范实施，切实提高对遗属生活困难群众的救助能力。2024年享受遗属生活困难补助户数为11人，遗属生活困难补助标准每人不低于654元/月。确保遗属生活困难补助人员受益覆盖率达 100%，遗属生活困难补助金社会化发放率 100%，保障困难群众的基本生活；提高社会稳定性和群众满意度，每年抽取2人进行满意度调查 ，满意度达 90% 。</t>
  </si>
  <si>
    <t>城镇户口遗属生活困难补助</t>
  </si>
  <si>
    <t>反映城镇户口遗属生活困难补助3人</t>
  </si>
  <si>
    <t>农村户口遗属生活困难补助</t>
  </si>
  <si>
    <t>反映农村户口遗属生活困难补助8人</t>
  </si>
  <si>
    <t>城镇户口遗属补助标准</t>
  </si>
  <si>
    <t>956</t>
  </si>
  <si>
    <t>元/人*月</t>
  </si>
  <si>
    <t>反映城镇户口遗属补助标准956元/人/月</t>
  </si>
  <si>
    <t>农村户口遗属补助标准</t>
  </si>
  <si>
    <t>693</t>
  </si>
  <si>
    <t>反映农村户口遗属补助标准693元/人/月</t>
  </si>
  <si>
    <t>遗属补助发放时效</t>
  </si>
  <si>
    <t>反映遗属补助发放时效1年</t>
  </si>
  <si>
    <t>遗属生活困难补助人员受益覆盖率</t>
  </si>
  <si>
    <t>反映遗属生活困难补助人员受益覆盖率</t>
  </si>
  <si>
    <t>反映服务对象满意度90%</t>
  </si>
  <si>
    <t>根据新办通〔2020〕48号关于印发《新平县推行村级组织大岗位制实施方案》、新改委发〔2022〕4号关于印发《新平县健全村干部队伍专业化建设_增强党建引领乡村振兴的实施方案（试行））》的通知，新化乡2025年村(社区)人员补助经费共计4549400元，具体是：1.社区正职每人每年63200元，1名社区正职共计63200元；2.社区副职每人每年50200元，3名社区副职共计150600元；3.村委会正职每人每年63200元，12名村委会正职共计758400元；4.村委会副职每人每年50200元，36名村委会副职共计1807200元；5.村（居）民小组党支部书记每人每年6000元，139名村（居）民小组党支部书记共计834000元；6.村（居）民小组长每人每年6000元，156名村（居）民小组长共计936000元。通过经费补助，充分调动村干部积极性、主动性，为推进乡村治理体系和治理能力现代化、巩固脱贫攻坚成果、全面实施乡村振兴战略提供坚强的组织保障和干部人才支持。</t>
  </si>
  <si>
    <t>补助正职人数</t>
  </si>
  <si>
    <t>13</t>
  </si>
  <si>
    <t>反映补助正职人数</t>
  </si>
  <si>
    <t>补助副职人数</t>
  </si>
  <si>
    <t>39</t>
  </si>
  <si>
    <t>反映补助副职人数</t>
  </si>
  <si>
    <t>补助村（居）民小组党支部书记人数</t>
  </si>
  <si>
    <t>139</t>
  </si>
  <si>
    <t>反映补补助村（居）民小组党支部书记人数</t>
  </si>
  <si>
    <t>村（居）民小组长</t>
  </si>
  <si>
    <t>反映村（居）民小组长</t>
  </si>
  <si>
    <t>正职每月基本工资</t>
  </si>
  <si>
    <t>反映正职每月基本工资数</t>
  </si>
  <si>
    <t>副职每月基本工资</t>
  </si>
  <si>
    <t>4000</t>
  </si>
  <si>
    <t>反映副职每月基本工资数</t>
  </si>
  <si>
    <t>小组长每月基本工资</t>
  </si>
  <si>
    <t>500</t>
  </si>
  <si>
    <t>反映小组长每月基本工资数</t>
  </si>
  <si>
    <t>小组党支部书记每月基本工资</t>
  </si>
  <si>
    <t>反小组党支部书记每月基本工资数</t>
  </si>
  <si>
    <t>补助发放时效</t>
  </si>
  <si>
    <t>反映补助发放时效</t>
  </si>
  <si>
    <t>4549400</t>
  </si>
  <si>
    <t>反映经济成本指标4549400元</t>
  </si>
  <si>
    <t>村（社区）正常运转</t>
  </si>
  <si>
    <t>村（社区）人员满意度</t>
  </si>
  <si>
    <t>反映村（社区）人员满意度95%</t>
  </si>
  <si>
    <t>根据《玉溪市人民政府关于切实抓好2023年烤烟生产工作的通知》（玉政办通〔2023〕6号）；《新平县人民政府关于切实抓好2023年烤烟生产工作的通知》（新政通〔2023〕2号），新化社区打击涉烟违法犯罪工作经费3万元、海外村道路保通工作经费1万元。合计4万元。项目的实施，有效保障新化社区平稳有序开展烤烟生产工作，扎实推动“稳烟区、稳烟田、稳烟农、稳收益”长效机制落地，保障海外村烟区道路保通，助力烤烟运输畅通无阻，完成打击涉烟违法犯罪辐射社区1个、机耕路安装涵管6米，项目验收合格率100%，受益烟农满意度90%以上，有效推进粮烟协调发展。</t>
  </si>
  <si>
    <t>打击涉烟违法犯罪辐射社区</t>
  </si>
  <si>
    <t>1.00</t>
  </si>
  <si>
    <t>反映打击涉烟违法犯罪辐射社区1个</t>
  </si>
  <si>
    <t>机耕路修复台班时长</t>
  </si>
  <si>
    <t>39.5</t>
  </si>
  <si>
    <t>小时</t>
  </si>
  <si>
    <t>反映机耕路修复台班时长</t>
  </si>
  <si>
    <t>机耕路修复涵管安装长度</t>
  </si>
  <si>
    <t>米</t>
  </si>
  <si>
    <t>反映机耕路修复涵管安装长度</t>
  </si>
  <si>
    <t>机耕路修复验收合格率</t>
  </si>
  <si>
    <t>反映机耕路修复验收合格率
机耕路修复验收合格率=机耕路修复验收合格数量/机耕路修复验收数量*100%</t>
  </si>
  <si>
    <t>资金发放及时率</t>
  </si>
  <si>
    <t>反映资金发放及时率100%，到位后30天内拨付
发放及时率=实际发放资金时限/发放资金时限*100%</t>
  </si>
  <si>
    <t>推进粮烟协同发展</t>
  </si>
  <si>
    <t>得到发展</t>
  </si>
  <si>
    <t>反映推进粮烟协同发展</t>
  </si>
  <si>
    <t>受益烟农满意度</t>
  </si>
  <si>
    <t>反映受益烟农满意度
满意度=满意问卷数/调查总数*100%</t>
  </si>
  <si>
    <t>根据新平县新化乡政府关于给予拨付新化乡教育事业发展捐赠资金的请示2024年云南玉溪仙福钢铁（集团）有限公司向新平县红十字会捐赠人民币10万元，项目执行内容共一项，主要是新平县新化乡“乡村振兴、产业发展、基础设施建设等”项目建设与发展；通过项目的实施，确定执行新化乡乡村振兴、产业发展、基础设施建设项目共1个，惠及新化乡13个村（社区）及村小组，项目包含中小学教育资源优化合并建设等，确保项目验收合格率、资金发放及时率100%，受益群众满意度90%，助力乡村振兴高质量发展。</t>
  </si>
  <si>
    <t>开展项目数</t>
  </si>
  <si>
    <t>个（项）</t>
  </si>
  <si>
    <t>反映开展项目数</t>
  </si>
  <si>
    <t>项目验收合格率</t>
  </si>
  <si>
    <t>反映项目验收合格率
项目验收合格率=实际完成值数/指标值*指标分值*100%</t>
  </si>
  <si>
    <t>反映资金发放及时率
发放及时率=在时限内发放资金/应发放资金*100%</t>
  </si>
  <si>
    <t>推进教育事业发展</t>
  </si>
  <si>
    <t>得到推进</t>
  </si>
  <si>
    <t>是否</t>
  </si>
  <si>
    <t>反映推进教育事业发展</t>
  </si>
  <si>
    <t>受益满意度</t>
  </si>
  <si>
    <t>反映受益群众满意度
满意度=满意问卷数/调查总数*100%</t>
  </si>
  <si>
    <t>根据《云南省县级以上地方各级人民代表大会代表建议、批评和意见处理办法》、云人办发〔2019〕49 号：云南省人大常委会办公厅印发《关于加强云南省人大代表履职管理的意见》的通知等文件精神，本年度我乡预算人大代表活动经费项目 6.4万元。根据我乡实际情况测算，此笔人大代表活动经费将用于人大代表活动补助经费。人大代表活动补助经费 6.4万元 。主要用于：1.人大代表调研活动，每季度开展1期，2025年预计开展4期，每期参与人数64人，费用按照100元/人/天测算，预算费用=64× 100×4=25600元；2.人大代表履职能力培训，每半年开展1期，2024年预计开展2 期，每期参与人数76人，费用按照 100元/人/天测算，预算费用=64×100×2=12800元；3.人大代表经验交流会，每季度开展 1 期，2024年预计开展4期，每期参与人数64人，费用按照100元/人/天测算，预算费用=64× 100×4=25600元。通过项目的实施，保障代表知情知政权。推进和规范人大代表活动阵地建设，安排必要经费保障代表活动阵地运转，为代表密切联系群众创造有利条件。将人大代表和人大干部培训纳入同级党委组织部门的整体培训计划，统筹开展人大代表初任培训、履职培训、专题培训，每年举办一期人大代表履职能力培训班，保证每届代表任期内参加不少于 2次的集中学习培训，提高培训工作的系统化专业化规范化水平。</t>
  </si>
  <si>
    <t>人大代表培训交流次数</t>
  </si>
  <si>
    <t>期</t>
  </si>
  <si>
    <t>反映人大代表培训交流次数</t>
  </si>
  <si>
    <t>人大代表调研活动开展次数</t>
  </si>
  <si>
    <t>反映人大代表调研活动开展次数</t>
  </si>
  <si>
    <t>人大代表活动合计参与人次</t>
  </si>
  <si>
    <t>664</t>
  </si>
  <si>
    <t>人次</t>
  </si>
  <si>
    <t>反映人大代表活动合计参与人次</t>
  </si>
  <si>
    <t>人大代表活动到位率</t>
  </si>
  <si>
    <t>反映人大代表活动到位率</t>
  </si>
  <si>
    <t>活动按期开展</t>
  </si>
  <si>
    <t>活动按照季度开展</t>
  </si>
  <si>
    <t>-</t>
  </si>
  <si>
    <t>反映活动按期开展</t>
  </si>
  <si>
    <t>人大代表履职能力</t>
  </si>
  <si>
    <t>反映人大代表履职能力得到提升</t>
  </si>
  <si>
    <t>反映服务对象满意度</t>
  </si>
  <si>
    <t>根据《新平彝族傣族自治县水利局关于水库协议管护的请示》（新水请[2015]37号）、《新平彝族傣族自治县水利局关于库坝塘管理人员经费给予列入财政长期预算拨款的请示》（新水请[2010]90号）《新平彝族傣族自治县水利工程管理办法实施细则》等文件精神。新化乡2025年库坝管理人员经费161400元，对175个库坝管理人员2025年1月-2025年12月期间工作进行补助，具体是：1、小一型水库管理员生活补助每人每年16200元，3名小一型水库管理员共计48600元；2、小二型水库管理员生活补助每人每年1200元，16名小二型水库管理员共计19200元；3、小坝塘水库管理员生活补助每人每年600元，156名小坝塘水库管理员共计93600元。项目的实施确保库坝安全，对设施设备进行日常维护，及时清理溢洪道阻水障碍物，认真执行水库管理制度，做好防汛值班值守；按照要求做好水雨情观测，按时报送水雨情信息；发现库水位超过汛限水位、限制运用水位或溢洪道过水时，及时报告防汛技术责任人；遭遇洪水、地震及发现工程出现异常等情况及时报告，紧急情况下按照规定发出警报。山洪灾害防御系统发挥作用，维护各设施设备正常运行，准确监测降雨和适时发布危险预警，发生灾情及时有序撤离受威胁群众，避免群死群伤事件发生。</t>
  </si>
  <si>
    <t>小一型水库管理员发放人数</t>
  </si>
  <si>
    <t>反映小一型水库管理员发放人数</t>
  </si>
  <si>
    <t>小二型水库管理员发放人数</t>
  </si>
  <si>
    <t>16</t>
  </si>
  <si>
    <t>小坝塘管理员发放人数</t>
  </si>
  <si>
    <t>补助经费发放时限</t>
  </si>
  <si>
    <t>反映补助资金发放时限</t>
  </si>
  <si>
    <t>反映部门（单位）运转情况。</t>
  </si>
  <si>
    <t>社会公众满意度</t>
  </si>
  <si>
    <t>反映社会公众对部门（单位）履职情况的满意程度。</t>
  </si>
  <si>
    <t>根据新化乡本级财力安排，结合新化乡实际，新化乡2025年平安建设（社会治理现代化）专项经费12万元，主要用于新化乡综治维稳事务支出，具体用于开展：普法强基补短板工作、重点人群及特殊信访人员稳控、办公耗材费、综治维稳会议及培训经费、普法强基补短板工作机车燃油费、宣传材料制作、法律顾问、综治中心制定云南法治报费。项目的实施将加强对综治信访工作人员的培训，开展培训12期，预计参与356人次；在12个村（社区）开展普法强基补短板工作；综治维稳各类宣传横幅、信访工作条例、法律法规、国家安全、反恐怖、反邪教、防范电信网络诈骗、综治维稳月等宣传45次；项目将提升信访工作效能，有效处理各类信访问题，维护社会和谐稳定；实现群众满意度90%以上。</t>
  </si>
  <si>
    <t>开展普法强基补短板工作</t>
  </si>
  <si>
    <t>次</t>
  </si>
  <si>
    <t>反映开展普法强基补短板工作12次（村）</t>
  </si>
  <si>
    <t>培训会期</t>
  </si>
  <si>
    <t>反映培训会期</t>
  </si>
  <si>
    <t>综治维稳宣传活动</t>
  </si>
  <si>
    <t>45</t>
  </si>
  <si>
    <t>反映综治维稳宣传活动次数</t>
  </si>
  <si>
    <t>参会人员到位率</t>
  </si>
  <si>
    <t>反映参会人员到位率
参会人员到位率=实际参会人数/计划参会人数*100%</t>
  </si>
  <si>
    <t>保障新化乡和谐稳定</t>
  </si>
  <si>
    <t>有效保障</t>
  </si>
  <si>
    <t>反映保障新化乡和谐稳定</t>
  </si>
  <si>
    <t>群众满意度</t>
  </si>
  <si>
    <t>反映群众满意度
群众满意度=满意问卷数/调查总数*100%</t>
  </si>
  <si>
    <t>根据新办通〔2020〕48号关于印发《新平县推行村级组织大岗位制实施方案》、新改委发〔2022〕4号关于印发《新平县健全村干部队伍专业化建设_增强党建引领乡村振兴的实施方案（试行））》的通知,认真贯彻落实新时代党的建设总要求和新时代党的组织路线，坚持和加强党对农村工作的全面领导，提高党的农村基层组织建设质量，提高村（社区）干部农村工作能力和水平，为新时代乡村全面振兴提供坚强政治和组织保证。本项目申请资金共计10800元，具体是：1.禹学会村社区干部跨村交流生活补助3600元；2.禹成发村社区干部跨村交流生活补助3600元；3.杨学勇村社区干部跨村交流生活补助3600元。</t>
  </si>
  <si>
    <t>村（社区）跨村交流干部人数</t>
  </si>
  <si>
    <t>反映村（社区）跨村交流干部人数</t>
  </si>
  <si>
    <t>反映补助发放时间12个月。</t>
  </si>
  <si>
    <t>10800</t>
  </si>
  <si>
    <t>反映补助发放共计10800元。</t>
  </si>
  <si>
    <t>村、社区小组工作积极性提升</t>
  </si>
  <si>
    <t>反映村、社区小组工作人员积极性有所提升</t>
  </si>
  <si>
    <t>村社区小组工作人员满意度</t>
  </si>
  <si>
    <t>反映村、社区小组工作人员满意度95%</t>
  </si>
  <si>
    <t>根据省委办公厅《关于加强全省新经济组织和新社会组织党的建设工作的意见（试行）》（云办发〔2009〕4号）和市委组织部《关于深化全市非公企业和社会组织党组织覆盖提升行动的通知》（玉组通〔2017〕20号）要求：“要将两新组织党建工作经费列入财政预算，落实“16321”补助标准，即每个“两新”组织党委每年不少于10000元、每个党总支每年不少于6000元、每个党支部每年不少于3000元的基本工作经费，每名党组织书记每月不少于200元的专项工作津贴，每名党员每年不少于100元的教育培训经费。市、县两级财政各按照1:1比例进行配套，市级补贴标准为每个“两类”组织党委5000元、党总支3000元、党支部1500元、党组织书记每人每月100元、党员每人每年50元。</t>
  </si>
  <si>
    <t>会议培训会期</t>
  </si>
  <si>
    <t>次/期</t>
  </si>
  <si>
    <t>映会议培训会期</t>
  </si>
  <si>
    <t>参加培训人数</t>
  </si>
  <si>
    <t>50</t>
  </si>
  <si>
    <t>反映参会人数</t>
  </si>
  <si>
    <t>反映参会人员到位率</t>
  </si>
  <si>
    <t>项目完成时效</t>
  </si>
  <si>
    <t>反映项目完成时效</t>
  </si>
  <si>
    <t>党建工作水平提升</t>
  </si>
  <si>
    <t>党建工作水平得到提升</t>
  </si>
  <si>
    <t>根据中国人民解放军云南省新平彝族傣族自治县人民武装部下拨基层武装部规范化建设经费要求，新化乡用18000元单位自有资金开展工作，用于购置一台台式电脑、一台打印机、一台笔记本电脑、一台碎纸机、一张办公桌、一把办公椅等。通过项目的实施，确保机构正常运转，高效开展国防政策宣讲和民兵后备力量建设工作。切实做好工作经费规范使用，确保办公用品储备任务完成及时率、受益对象满意度90%以上。</t>
  </si>
  <si>
    <t>添置办公用品</t>
  </si>
  <si>
    <t>台（件、套）</t>
  </si>
  <si>
    <t>反映添置办公用品数</t>
  </si>
  <si>
    <t>符合政府采购要求</t>
  </si>
  <si>
    <t>符合</t>
  </si>
  <si>
    <t>符合云南省政府集中采购目录内容</t>
  </si>
  <si>
    <t>办公用品储备任务完成及时率</t>
  </si>
  <si>
    <t>反映办公用品储备任务完成及时率
办公用品储备任务完成及时率=实际储备物资数/计划储备物资数*100%</t>
  </si>
  <si>
    <t>部门正常运转</t>
  </si>
  <si>
    <t>受益对象满意度</t>
  </si>
  <si>
    <t>为推进新化乡耕地流出问题图斑整改工作的实施，科学制定切实可行的整改方案，明确目标任务、具体措施、责任主体、整改时限等，做到核实一块、整改一块、销号一块，防止耕地流出根据新化乡人民政府《关于给予帮助解决新化乡2021-2022年耕地流出图斑整改工作经费的请示》新乡政请〔2024〕28 号，新化乡13个村(社区）地流出问题图斑整改工作申请经费149560元，但新化乡财政困难，无力解决该费用，特恳请新平县人民政府给予解决水塘镇2021-2022年耕地流出整改费用146560元。建设内容包括流出耕地图斑通过人工、机械台班等方式复耕，栽种粮食作物、农作物种子1根据2023年县级下达2021-2022年耕地流出问题整改图斑情况，新化乡进一步加强耕地保护工作，严守耕地红线，完成就地恢复图斑72个，完成面积154.69亩，实现兑付准确率、资金发放率100%，综合使用率、受益对象满意度90%。</t>
  </si>
  <si>
    <t>涉及耕地流出问题整改数</t>
  </si>
  <si>
    <t>反映涉及耕地流出问题整改13个村社区</t>
  </si>
  <si>
    <t>恢复任务数</t>
  </si>
  <si>
    <t>72</t>
  </si>
  <si>
    <t>反映恢复任务数</t>
  </si>
  <si>
    <t>兑现准确率</t>
  </si>
  <si>
    <t>反映补助准确发放的情况。
补助兑现准确率=补助兑付额/应付额*100%</t>
  </si>
  <si>
    <t>反映发放单位及时发放补助资金的情况。
发放及时率=在时限内发放资金/应发放资金*100%</t>
  </si>
  <si>
    <t>综合使用率</t>
  </si>
  <si>
    <t>反映设施整改后的利用、使用的情况。</t>
  </si>
  <si>
    <t>反映受益对象满意度
满意率=(调查人群中受益人群的满意的人数/问卷调查人数)*100%</t>
  </si>
  <si>
    <t>开展“我们的节日”系列文化活动7期×1400元/期=9800元；开展文艺演出4期=20000元（其中：男人狂欢节“戏曲进乡村”文化惠民演出2期，预计支出10000元；彝族打歌节预计支出5000元；各类文化培训6期×1600元/期=9600元；农家书屋管理员业务技能培训2期×650元/期=1300元；非遗传承人座谈会2期×450元/期=900元；定制购买演出服12套×700元/期=8400元，共计5万元。</t>
  </si>
  <si>
    <t>开展文化活动期数</t>
  </si>
  <si>
    <t>反映开展我们的节日系列主题文化活动7期</t>
  </si>
  <si>
    <t>开展文艺演出</t>
  </si>
  <si>
    <t>反映开展文艺演出5期</t>
  </si>
  <si>
    <t>舞蹈、唱歌等各类文化培训</t>
  </si>
  <si>
    <t>反映开展红歌花艺等文化艺术知道普及和培训情况</t>
  </si>
  <si>
    <t>农家书屋管理员业务技能培训</t>
  </si>
  <si>
    <t>反映农家书屋管理员业务技能培训2期</t>
  </si>
  <si>
    <t>非遗传承人座谈会</t>
  </si>
  <si>
    <t>反映非遗传承人座谈会2期</t>
  </si>
  <si>
    <t>培训人员到位率</t>
  </si>
  <si>
    <t>反映人员参加培训情况</t>
  </si>
  <si>
    <t>文化馆（站）、图书馆全部面向公众免费开放时间</t>
  </si>
  <si>
    <t>小时/天</t>
  </si>
  <si>
    <t>反映馆站每天免费开放的时间情况</t>
  </si>
  <si>
    <t>全乡群众文化素质得到提升</t>
  </si>
  <si>
    <t>反映全乡群众文化素质提升情况</t>
  </si>
  <si>
    <t>集镇居民及公众满意度</t>
  </si>
  <si>
    <t>反映集镇居民及公众满意度达90%以上</t>
  </si>
  <si>
    <t>根据新平县新化乡政府关于给予拨付新化乡村振兴捐赠资金的请示2024年湖南盈辉电力建设有限公司向新平县红十字会捐赠人民币50万元，项目执行内容共二十项，主要是新平县新化乡“乡村振兴、产业发展、基础设施建设等”项目建设与发展；通过项目的实施，确定执行新化乡乡村振兴、产业发展、基础设施建设项目共20个，惠及新化乡13个村（社区）及村小组，项目包含中小学教育资源优化合并建设、新品种蔬菜引进实验示范点建设、烤烟房的基础设施建设、“厕所革命”建设、改善水利设施建设等，确保项目验收合格率、资金发放及时率100%，受益群众满意度90%，助力乡村振兴高质量发展。</t>
  </si>
  <si>
    <t>20</t>
  </si>
  <si>
    <t>推进乡村振兴事业</t>
  </si>
  <si>
    <t>反映推进乡村振兴事业发展</t>
  </si>
  <si>
    <t>为深入贯彻习近平新时代中国特色社会主义思想和党的二十大精神，认真落实习近平总书记考察云南重要讲话精神和对云南工作的重要指示批示精神，全面贯彻新时代党的建设总要求和新时代党的组织路线，不断提高党的建设质量，推动基层党组织建设全面进步、全面过硬。紧紧围绕“绿色、共享、安全、和谐、发展”理念，根据“科学规划、因地制宜、提升改造、注重实效”的原则，结合街道实际，强力推进人居环境整治、绿化等项目建设，加快街道建设步伐，美化、绿化、亮化人居环境，推动新平高质量发展助力，继续着力推进经济发展，加快基础设施建设，改善民生福祉，提升社会治理综合效能，加强党建引领和作风效能建设，提高基层政府服务效率和质量，促进街道经济发展和社会稳定，提高街道办公经费保障水平，满足基层政府基本办公需求，推动街道各项事业发展。新化乡2025年定额补助公用经费项目资金预算654000元。资金支出安排：新化乡2025年公用经费项目资金预算654000元。其中：集镇维护和绿化费250000元，项目前期和财源建设经费119000元，日常公用经费差旅费80000元、会议费100000元、培训费50000元、接待费5000元，党建工作经费50000元。通过项目的实施，1. 提高工作效率：通过现代化的技术和手段，项目实施可以提高公共服务的工作效率，减少人力成本，提高服务质量和效率。2. 改善服务质量：项目实施可以改善公共服务的质量，为公众提供更好的服务，提高公众的满意度。3. 提升社会形象：项目实施可以提升组织的社会形象，增强公众对组织的信任和认可，有利于组织的长期发展。</t>
  </si>
  <si>
    <t>社区党群服务中心提档升级改造数量</t>
  </si>
  <si>
    <t>反映社区党群服务中心提档升级改造数量</t>
  </si>
  <si>
    <t>反映会议培训会期</t>
  </si>
  <si>
    <t>集镇维护和绿化数量</t>
  </si>
  <si>
    <t>反映集镇维护和绿化数量</t>
  </si>
  <si>
    <t>中心升级改造验收合格率</t>
  </si>
  <si>
    <t>反映中心升级改造验收合格率</t>
  </si>
  <si>
    <t>提高基层政府服务效率和质量</t>
  </si>
  <si>
    <t>有效提升</t>
  </si>
  <si>
    <t>基层政府服务效率和质量提升</t>
  </si>
  <si>
    <t>反映受益群众满意度</t>
  </si>
  <si>
    <t>根据《 中共新平县委 办公室 新平县人民 政府办公室 印发〈 新 平县关 于进一步加和改进离退休干部工作的实施意见 〉》（ 新办法[ 2017 ] 31 号 ） 文件第 十 三条规定：加强 离退休干部 活动 阵地 和学 习阵地规范化建设 ，老年大学 办学经费按学 员人均不低于 200 元由县级财政给予保障 。按机关 、事业单位党委 （ 党 工委 ）30000 元 、 党 总支 6000 元、 党 支部 3000 元的党建工作经费 、离 退休干部 党 员人均 100 元的 学 习、培训｜ 经费标准列 入年度县级财 政预算之规定。新化 乡老年大学 办学经费支 出 3000 元 ？ 离退休 人员 党 支部的 补助 3120 元 ，项目合计经费 6120 元。项目开展的具体内 容和措施（ 一 ） 老年大学 办学经费 3000元1.老年大学办学经费 项目 预计资金 1600 元 ：培训离退休党 支部 书 记 、委 员培训 2 期 6 人次 ，万名党 员进党校培训 2 期 40 余人次；2. 离退休党支部办公费 100 元；3.报刊征订 3 册 300 元。（ 二 ） 离 退休人员 党支部 补助经费 3120 元，用 于发放离退休党支部书记交通 、通信补助，离退休人员党支部书 记 1人，每人每年补助 1200 元 ，委 员 2 人， 每人每年补 助 960 元。老年大学办学 经费 、离退休党 支部 工作经费 项目的 实施 ，促 进 了新 化 乡 老年教育 事业 的发展和加强 了 离退休 干部的政治思想建设 ，确保 离退休干 部老有所教 、老有所 学 、老有所为 、老有 所乐 ，不 断提升广 大离退休干部和老年人的获得感 、 幸福感 。</t>
  </si>
  <si>
    <t>培训离退休党支部书记、委员培训</t>
  </si>
  <si>
    <t>反映培训离退休党支部书记、委员培训2期6人次。</t>
  </si>
  <si>
    <t>万名党员进党校培训</t>
  </si>
  <si>
    <t>反映万名党员进党校培训2期40余人次。</t>
  </si>
  <si>
    <t>报刊征订</t>
  </si>
  <si>
    <t>册</t>
  </si>
  <si>
    <t>反映报刊征订3册。</t>
  </si>
  <si>
    <t>参加培训党员人数</t>
  </si>
  <si>
    <t>46</t>
  </si>
  <si>
    <t>反映参加培训党员人数</t>
  </si>
  <si>
    <t>反映培训人员到位率达90%。</t>
  </si>
  <si>
    <t>项目开展时间</t>
  </si>
  <si>
    <t>反映项目开展时间2023年1月至2023年12月完成实施。</t>
  </si>
  <si>
    <t>促进老年教育事业的发展</t>
  </si>
  <si>
    <t>提高</t>
  </si>
  <si>
    <t>反映项目实施对新平县老年教育事业的发展提高程度。</t>
  </si>
  <si>
    <t>提高离退休干部的政治思想建设</t>
  </si>
  <si>
    <t>促进</t>
  </si>
  <si>
    <t>反映项目实施对离退休干部的政治思想建设的提高程度。</t>
  </si>
  <si>
    <t>离退休党员满意度</t>
  </si>
  <si>
    <t>反映离退休党员满意度达90%。</t>
  </si>
  <si>
    <t>近年来由于工作方式变化，现有的办公设备已不能满足办公需求，为适应新时代办公需求，提高工作人员办公环境，我单位计划采购一批性能稳定、性价比高的国产办公设备，优化办公环境，提升工作效率。</t>
  </si>
  <si>
    <t>采购办公设备数量</t>
  </si>
  <si>
    <t>61</t>
  </si>
  <si>
    <t>台/套</t>
  </si>
  <si>
    <t>反映采购办公设备数量。</t>
  </si>
  <si>
    <t>采购设备验收合格率</t>
  </si>
  <si>
    <t>反映采购设备验收合格率</t>
  </si>
  <si>
    <t>工作开展时间</t>
  </si>
  <si>
    <t xml:space="preserve">反映项目按计划开展情况。
</t>
  </si>
  <si>
    <t>工作效率</t>
  </si>
  <si>
    <t>提升</t>
  </si>
  <si>
    <t>反映工作效率提升情况。</t>
  </si>
  <si>
    <t>受益人群满意度</t>
  </si>
  <si>
    <t>反映受益对象满意度。</t>
  </si>
  <si>
    <t>1、2025年春节慰问困难党员补助经费分配表，慰问名额为19人，慰问标准为620元/人（含500元慰问金和120元礼品金），补助金额为11780元。新平县2025年“七一”慰问困难党员资金分配表，慰问名额为19人，慰问标准为500元/人，补助金额为9500元，共计21280元。
2、通过走访慰问，广泛宣传党的光辉历程、优良传统和宝贵经验，特别是习近平新时代中国特色社会主义思想和党的二十大精神，深入推进“两学一做”学习教育常态化制度化，学习贯彻习近平新时代中国特色社会主义思想主题教育思想，引导广大党员干部自觉加强党性修养，继承和发扬党的优良传统和作风，主动深入基层、深入实际，把基层党员群众的思想统一到中央和省委、市委、县委的重大决策部署上来，为人民群众特别是困难群众办实事好事，把党的温暖和关怀送到他们的心坎上，让老党员和生活困难党员切实感受到党的关怀和组织的温暖。</t>
  </si>
  <si>
    <t>春节慰问生活困难党员人数</t>
  </si>
  <si>
    <t>19</t>
  </si>
  <si>
    <t>反映春节慰问生活困难党员人数</t>
  </si>
  <si>
    <t>七一”慰问困难党员人数</t>
  </si>
  <si>
    <t>反映七一”慰问困难党员人数</t>
  </si>
  <si>
    <t>补助发放准确率</t>
  </si>
  <si>
    <t>反映补助发放准确率</t>
  </si>
  <si>
    <t>资金到位后完成慰问发放时限</t>
  </si>
  <si>
    <t>困难党员生活中的实际困难和生活状态</t>
  </si>
  <si>
    <t>反映改善困难党员生活中的实际困难和生活状态</t>
  </si>
  <si>
    <t>根据新办通〔2020〕48号关于印发《新平县推行村级组织大岗位制实施方案》、新改委发〔2022〕4号关于印发《新平县健全村干部队伍专业化建设_增强党建引领乡村振兴的实施方案（试行））》的通知，新化乡2025年其他村社区、小组干部待遇补助经费共计3292350元，2025年12月31日前根据村干部绩效考核方案，按“正职”每人每月5000元、“副职”每人每月4000元、“委员”每人每月3000元标准核定村（社区）干部绩效补贴（10%），“正职”每人每月500元，“副职”每人每月400，“委员”每人每月300元。全年共计420000元；2.1月至12月发放村（居）民小组副组长156人，每人每月400元，全年共计748800元；3.1月至12月发放食品安全信息员156人，每人每月50元，全年共计93600元；4.1月至12月发放小组计生信息员156人，每人每月50元，全年共计93600元；5.1月至12月发放村（社区）委员43人，每人每月3100元，全年共计1599600元；6.1月至12月发放动物检疫协检员13人，每人每月650元，每人每年100元保险，全年共计102700元；7.2025年村级干部薪级补贴234050元。通过经费补助，充分调动村干部积极性、主动性，为推进乡村治理体系和治理能力现代化、巩固脱贫攻坚成果、全面实施乡村振兴战略提供坚强的组织保障和干部人才支持</t>
  </si>
  <si>
    <t>补助村（居）民小组副组长人数</t>
  </si>
  <si>
    <t>反映补助村（居）民小组副组长人数</t>
  </si>
  <si>
    <t>补助村（社区）委员人数</t>
  </si>
  <si>
    <t>43</t>
  </si>
  <si>
    <t>反映补助村（社区）委员人数</t>
  </si>
  <si>
    <t>补助动物检疫协检员人数</t>
  </si>
  <si>
    <t>反映补助动物检疫协检员人数</t>
  </si>
  <si>
    <t>补助小组计生信息员人数</t>
  </si>
  <si>
    <t>反映补助小组计生信息员人数</t>
  </si>
  <si>
    <t>反映补助12月前完成发放</t>
  </si>
  <si>
    <t>3292350</t>
  </si>
  <si>
    <t>反映补助发放共计3292350元</t>
  </si>
  <si>
    <t>有所提升</t>
  </si>
  <si>
    <t>根据《云南省人民政府办公厅关于印发云南省深化农村公路管理养护体制改革实施方案的通知》（云政办发〔2020〕40号）、《新平彝族傣族自治县人民政府办公室关于印发新平县深化农村公路管理养护体制改革实施细则的通知》（新政办发〔2021〕13号）文件精神，新化乡管养省道1条，里程为22.25公里，省级补助单价0.24万元，合计5.34万元；县道3条，里程共29.72公里，省级补助单价0.24万元，合计7.13万元；乡道10条，里程共57.20公里，省级补助单价0.12万元，合计6.86万元；村道130条，里程共432.24公里，省级补助单价0.07万元，合计30.66万元；水毁保通经费13.25万元。省级应配套日常养护资金共计63.71万元。通过项目实施，推进农村公路养护市场化改革。建立以县级财政投入为主、省市级财政补助为辅的资金保障机制，形成权责明晰、建养并重、齐抓共管的农村公路管理养护体制机制。力争到2035年，全县农村公路网全面实现外通内联、安全通畅、舒适洁美，路况水平和路域环境根本性好转。全面提高养护能力。</t>
  </si>
  <si>
    <t>管养省道里程</t>
  </si>
  <si>
    <t>22.25</t>
  </si>
  <si>
    <t>公里</t>
  </si>
  <si>
    <t>001</t>
  </si>
  <si>
    <t>反映管养省道里程22.25公里</t>
  </si>
  <si>
    <t>管养县道里程</t>
  </si>
  <si>
    <t>29.72</t>
  </si>
  <si>
    <t>反映管养县道里程29.72公里</t>
  </si>
  <si>
    <t>管养乡道里程</t>
  </si>
  <si>
    <t>57.2</t>
  </si>
  <si>
    <t>反映管养乡道里程57.2公里</t>
  </si>
  <si>
    <t>管养村道里程</t>
  </si>
  <si>
    <t>432.24</t>
  </si>
  <si>
    <t>反映管养村道里程432.24公里</t>
  </si>
  <si>
    <t>反映项目验收合格率</t>
  </si>
  <si>
    <t>资金到位后拨付时限</t>
  </si>
  <si>
    <t>天</t>
  </si>
  <si>
    <t>反映资金到位后30天内拨付</t>
  </si>
  <si>
    <t>公路安全水平</t>
  </si>
  <si>
    <t>明显提升</t>
  </si>
  <si>
    <t>002</t>
  </si>
  <si>
    <t>反映公里安全水平明显提升</t>
  </si>
  <si>
    <t>根据《玉溪市财政局关于转发云南省财政厅2024年第二批农村公益事业财政奖补项目备案文件的通知》（玉财农〔2024〕21号）文件精神，为实现巩固拓展脱贫攻坚成果同乡村振兴有效衔接，实现产业兴旺、生态宜居、乡风文明、治理有效、生活富裕的总要求，实施新化乡海外村烂泥箐自然村农村公益事业财政奖补项目，新化乡海外村烂泥箐自然村农村公益事业财政奖补项目通过：（一）人居环境治理项目为DN400波纹管排水42m；DN200波纹管排水42m；DN400水泥管排水12m；DN200水泥管排水10m；本地树种种植1批。（二）农村基础设施、生产生活条件提升项目为产业路硬化105.26m3；m7.5浆砌毛石挡墙759.86m3。（三）公共活动场所建设项目为场地硬化67.716m3；碎石路面铺设60m3；m7.5浆砌毛石挡墙447.82m3；护栏43.3m等措施，通过项目的实施，实现产业路、场地硬化172立方米，使烂泥箐小组58户224人口受益，y有效改善基础设施条件，实现受益群众满意度90%以上。</t>
  </si>
  <si>
    <t>项目受益人数</t>
  </si>
  <si>
    <t>224</t>
  </si>
  <si>
    <t>人(户)</t>
  </si>
  <si>
    <t>反映项目受益人数224人</t>
  </si>
  <si>
    <t>产业路、场地硬化面积</t>
  </si>
  <si>
    <t>172</t>
  </si>
  <si>
    <t>立方米</t>
  </si>
  <si>
    <t>反映产业路、场地硬化面积172立方米</t>
  </si>
  <si>
    <t>反映项目验收合格率100%
项目验收合格率=实际完成值数/指标值*指标分值*100%</t>
  </si>
  <si>
    <t>反映资金到位后30天内支付
发放及时率=在时限内发放资金/应发放资金*100%</t>
  </si>
  <si>
    <t>项目区基础设施条件改善</t>
  </si>
  <si>
    <t>反映受益群众满意度90%以上
满意度=满意问卷数/调查总数*100%</t>
  </si>
  <si>
    <t>根据《新平彝族傣族自治县人大常委会办公室关于安排2024年县人大代表建议办理专项经费的通知》（新人办发〔2024〕3号）文件要求，为进一步良序规划村庄空间，能极大改善群众生活环境，提升人居环境质量，开展新化乡鲁一尼村发月箐小组老年人活动场所建设项目，项目县级补助资金110000元，规划建设项目总投资约为130700元，其中由农户自筹20700元，具体用于新化乡鲁一尼村发月箐小组老年人活动场所建设项目主要用于发月箐小组老年活动室新建60平方米×1200.00元=72000.00元；M7.5浆砌毛石挡墙新建50立方米×310.00元=15500.00元；钢架铝瓦棚360平方米×120.00元=43200.00元。通过项目的实施71户294人得到受益，将有效解决发月箐小组老年人活动难问题、挤占公共空间，确保项目验收合格率100%，群众满意度90%以上。</t>
  </si>
  <si>
    <t>新建老年活动室</t>
  </si>
  <si>
    <t>60</t>
  </si>
  <si>
    <t>平方米</t>
  </si>
  <si>
    <t>反映新建老年活动室面积</t>
  </si>
  <si>
    <t>受益人数</t>
  </si>
  <si>
    <t>294</t>
  </si>
  <si>
    <t>反映受益人数</t>
  </si>
  <si>
    <t>老人活动难问题</t>
  </si>
  <si>
    <t>得到解决</t>
  </si>
  <si>
    <t>反映老人活动难问题</t>
  </si>
  <si>
    <t>根据新办通〔2020〕48号关于印发《新平县推行村级组织大岗位制实施方案》、新改委发〔2022〕4号关于印发《新平县健全村干部队伍专业化建设_增强党建引领乡村振兴的实施方案（试行））》的通知，新化乡2024年其他村社区、小组干部待遇补助经费共计3082300元，2024年12月31日前根据村干部绩效考核方案，按“正职”每人每月5000元、“副职”每人每月4000元、“委员”每人每月3000元标准核定村（社区）干部绩效补贴（10%），“正职”每人每月500元，“副职”每人每月400，“委员”每人每月300元。全年共计420000元；2.1月至12月发放村（居）民小组副组长156人，每人每月400元，全年共计748800元；3.1月至12月发放食品安全信息员156人，每人每月50元，全年共计93600元；4.1月至12月发放小组计生信息员156人，每人每月50元，全年共计93600元；5.1月至12月发放村（社区）委员43人，每人每月3100元，全年共计1599600元；6.1月至12月发放动物检疫协检员13人，每人每月650元，每人每年100元保险，全年共计102700元；7.2023年村级干部薪级补贴24000元。通过经费补助，充分调动村干部积极性、主动性，为推进乡村治理体系和治理能力现代化、巩固脱贫攻坚成果、全面实施乡村振兴战略提供坚强的组织保障和干部人才支持</t>
  </si>
  <si>
    <t>3082300</t>
  </si>
  <si>
    <t>反映补助发放共计3082300元</t>
  </si>
  <si>
    <t>社会效益指标</t>
  </si>
  <si>
    <t>服务对象满意度指标</t>
  </si>
  <si>
    <t>根据《玉溪市财政局关于下达2024年市级专项彩票公益金（第一批）项目资金的通知》（玉财综〔2024〕33号）文件精神，新化乡阿宝村上阿宝小组农村人居环境整治提升项目主要建设内容：1.雨污分流。（1）排污管899.80m；（2）检查井35座；（3）散水沟136.64m3；（4）氧化池开挖1座。2.人畜分离点。（1）场地开挖、平整8个台班；（2）挡土墙510.26m3；（3）人畜分离28户；（4）人行道硬化225.79㎡；（5）散水沟39m3。通过项目的实施，安装排污管899米，使上阿宝村28户、128人受益，确保项目验收合格率100%，资金支付时限100%，受益群众满意度90%，改善阿宝村上阿宝小组的村庄内部环境，提高群众生活水平和质量，促进社会稳定，推动和谐社会建设和社会主义新农村建设。</t>
  </si>
  <si>
    <t>排污管安装</t>
  </si>
  <si>
    <t>899.8</t>
  </si>
  <si>
    <t>反映排污管安装长度</t>
  </si>
  <si>
    <t>受益户数</t>
  </si>
  <si>
    <t>28</t>
  </si>
  <si>
    <t>户</t>
  </si>
  <si>
    <t>反映受益户数</t>
  </si>
  <si>
    <t>人居环境</t>
  </si>
  <si>
    <t>得到改善</t>
  </si>
  <si>
    <t>反映人居环境得到改善</t>
  </si>
  <si>
    <t>根据财政部《关于印发＜彩票公益金管理办法＞的通知》（财综〔2023〕62号）、云南省财政厅关于印发《云南省彩票专项公益金管理办法》的通知（云财综〔2008〕12号）、《关于下达2023年度市级彩票公益金资助基层老年人体育场地设施建设资金的通知》（玉财综〔2023〕62号）等文件精神。新化乡大寨村委会下堵居堵小组陀螺场地改造建设资金100000元，但项目的概算投资为100080元，主要用于围墙98m×120元/米=11760元；场地硬化536㎡×120=64800元；大门一道9000元；太阳能路灯10盏×1500元=15000元。通过实施大寨村下堵居堵小组陀螺场地改造建设项目，40户150人得到受益，将有效解决下堵居堵小组群众活动难问题，人民群众办事的问题，挤占公共空间，将有利于进一步良序规划村庄空间，极大改善群众生活环境，提升人居环境质量，人民群众满意度、获得感、幸福感将不断增强，对保障群众的生活健康起到良好作用，极大的促进辖区和谐稳定发展，为实现乡村振兴和共同富裕打下坚实的基础。</t>
  </si>
  <si>
    <t>场地硬化面积</t>
  </si>
  <si>
    <t>536</t>
  </si>
  <si>
    <t>反映场地硬化面积536平方米</t>
  </si>
  <si>
    <t>围栏建设面积</t>
  </si>
  <si>
    <t>98</t>
  </si>
  <si>
    <t>反映围栏建设面积98平方米</t>
  </si>
  <si>
    <t>建设大门数量</t>
  </si>
  <si>
    <t>道</t>
  </si>
  <si>
    <t>反映建设大门数量1道</t>
  </si>
  <si>
    <t>安装太阳能路灯数量</t>
  </si>
  <si>
    <t>盏</t>
  </si>
  <si>
    <t>反映安装太阳能路灯数量10盏</t>
  </si>
  <si>
    <t>竣工验收合格率</t>
  </si>
  <si>
    <t>反映竣工验收合格率100%</t>
  </si>
  <si>
    <t>个月</t>
  </si>
  <si>
    <t>反映项目完成时限3个月</t>
  </si>
  <si>
    <t>受益人群覆盖率</t>
  </si>
  <si>
    <t>反映受益人群覆盖率95%</t>
  </si>
  <si>
    <t>有效解决居堵小组群众活动难问题</t>
  </si>
  <si>
    <t>有效解决</t>
  </si>
  <si>
    <t>反映有效解决居堵小组群众活动难问题</t>
  </si>
  <si>
    <t>反映受益人群满意度90%</t>
  </si>
  <si>
    <t>根据《中共新平县委办公室新平县人民政府办公室关于2022年村（社区）“红旗村”评选结果的通报》(新办通〔2023〕22号)文件精神，经县委组织部、县农业农村局等多个部门的认真审核，者渣村、新化社区2022年分别被被评为“产业发展红旗村”“美丽乡村红旗村”。根据《新平县2022年“红旗村”创建奖励补助资金明细表》分配表，分配到新化乡2022年“红旗村”创建奖补资金10万元，主要用于者渣村米干莫小组公益房建设项目经费和者渣村大戈租、小戈租、肥达拉三个小组烟区路修复台班费、机耕路修复台班费、沟渠修复费支出及新化社区秋落尾小组安心拆除排污沟修复项目和米达起小组安心拆除排污管建设项目经费，通过项目的实施，奖补红旗村2个，确保项目验收合格率、资金发放及时率100%，受益群众满意度90%，充分发挥基层党组织典型示范引领作用，从而不断增强基层党组织政治功能和组织力，推进基层党建与乡村振兴全面进步全面过硬，逐步实现党的建设、经济发展、民生改善全面提升。</t>
  </si>
  <si>
    <t>奖补红旗村数量</t>
  </si>
  <si>
    <t>反映奖补2个红旗村</t>
  </si>
  <si>
    <t>发挥典型示范引领</t>
  </si>
  <si>
    <t>发挥</t>
  </si>
  <si>
    <t>反映发挥典型示范引领</t>
  </si>
  <si>
    <t>项目实施后：一是实现全乡重要河湖库渠“安全生态、水清河畅、岸绿景美、人水和谐”既定目标。保障河湖岸带自然景观完整无破坏、流域内无水土流失现象。二是不断改善城乡人居环境，切实提升群众生活的幸福感和获得感。工程具有明显的示范效益、生态效益，项目建设实施具有较好的综合效益。</t>
  </si>
  <si>
    <t>种植树木数量</t>
  </si>
  <si>
    <t>400</t>
  </si>
  <si>
    <t>棵</t>
  </si>
  <si>
    <t>反映种植树木数量。</t>
  </si>
  <si>
    <t>绿化树木成活率</t>
  </si>
  <si>
    <t>反映绿化项目质量。</t>
  </si>
  <si>
    <t>反映项目45天内完成</t>
  </si>
  <si>
    <t>生态环境改善</t>
  </si>
  <si>
    <t>反映项目的社会效益。</t>
  </si>
  <si>
    <t>反映受益群众满意度
受益群众满意度=满意问卷数/调查总数*100%</t>
  </si>
  <si>
    <t>根据玉财行〔2024〕159号《玉溪市财政局关于下达2023年人大代表活动阵地规范化建设和玉溪人大刊物发行补助经费的通知》和玉财行〔2024〕159号《上级专款审批表及分配表》等相关文件，统筹协调好培训地点，并与乡党政综合办公室协调做好会务保障，确保培训的音响设备等能够正常使用，保证培训活动的顺利开展。此外，按照“八有”阵地建设标准及年初乡人大主席团计划进一步完善活动阵地。提高代表履职能力，进一步践行人大代表“人民选我当代表，我当代表为人民”的宗旨。不断完善人大代表活动阵地建设，更加规范化管好用好代表活动阵地，服务好代表履职，提升新化乡人大工作品质，为新化乡的社会经济发展贡献人大力量。</t>
  </si>
  <si>
    <t>开展会议培训</t>
  </si>
  <si>
    <t>反映开展会议培训次数</t>
  </si>
  <si>
    <t>参训人员到位率</t>
  </si>
  <si>
    <t>空反映参训人员到位率
参训人员到位率=实际参训签到人数/计划人数*100%</t>
  </si>
  <si>
    <t>反映资金发放及时率
资金到位后30天内支付，发放及时率=在时限内发放资金/应发放资金*100%</t>
  </si>
  <si>
    <t>代表履职能力</t>
  </si>
  <si>
    <t>反映代表履职能力提升情况</t>
  </si>
  <si>
    <t>&gt;</t>
  </si>
  <si>
    <t>根据中共玉溪市委组织部《关于继续开展“农村困难党员关爱行动”的通知》（玉组通〔2012〕1号）、新组通（2012）20号《关于扩大农村困难老党员生活补助对象的通知》以及《玉溪市财政局关于下达2024年农村困难党员关爱行动补助经费的通知》（玉财行〔2024〕67号）农村困难老党员的生活补助标准为市级每人每月10元，新化乡60岁以上农村困难党员共310人，市级财政补助每人每月10元，共补资金37200元。项目的实施确保资金到位率100%，困难党员满意度90%，有效保障新化乡困难党员生活水平。</t>
  </si>
  <si>
    <t>困难党员补贴人数</t>
  </si>
  <si>
    <t>310</t>
  </si>
  <si>
    <t>反映困难党员补贴人数310人</t>
  </si>
  <si>
    <t>月均补贴标准</t>
  </si>
  <si>
    <t>元/人</t>
  </si>
  <si>
    <t>反映月均补贴标准10元/人</t>
  </si>
  <si>
    <t>反映资金发放及时率100%
发放及时率=在时限内发放资金/应发放资金*100%</t>
  </si>
  <si>
    <t>保障新化乡农村困难党员生活</t>
  </si>
  <si>
    <t>得到保障</t>
  </si>
  <si>
    <t>反映保障新化乡困难党员生活</t>
  </si>
  <si>
    <t>反映受益对象满意度
满意度=满意问卷数/调查总数*100%</t>
  </si>
  <si>
    <t>根据《玉溪市财政局关于下达资环口2024年度一季度市级项目经费的通知》（玉财资环〔2024〕30号）、《 关于分配市级下达“三三”制森林草原防火补助经费的请示》（新林请〔2024〕33号）文件要求。为切实做好我乡森林和草原防灭火工作，确保人民群众生命财产和森林资源安全，分配到新化乡2024年市级“三三制”森林草原防火补助经费2.5万元 ，该资金用于扑火服，预计人数55人，300元/人，共计1.65万元；锄头54把，50元/把，共计0.27万元；动力喷雾机1台，2800元/台，共计0.28万元；皮管10圈，300元/台，共计0.3万元，共计2.5万元项目的实施为进一步做好森林防灭火工作，不断提升全乡森林草原防灭火应急工作水平，充分发挥应急物资使用效能，购买扑火服55套，添置动力喷雾机1台，确保防火物资储备任务完成及时率100%，森林防火宣传覆盖率80%以上，林农对森林防火工作满意度90%以上</t>
  </si>
  <si>
    <t>购买扑火服数量</t>
  </si>
  <si>
    <t>55</t>
  </si>
  <si>
    <t>套</t>
  </si>
  <si>
    <t>反映购买扑火服数量</t>
  </si>
  <si>
    <t>添置动力喷雾机</t>
  </si>
  <si>
    <t>01</t>
  </si>
  <si>
    <t>台（套）</t>
  </si>
  <si>
    <t>反映添置动力喷雾机数量</t>
  </si>
  <si>
    <t>防火物资储备任务完成及时率</t>
  </si>
  <si>
    <t>反映防火物资储备任务完成及时率
防火物资储备任务完成率=实际储备物资数/计划储备物资数*100%</t>
  </si>
  <si>
    <t>森林防火宣传覆盖率</t>
  </si>
  <si>
    <t>80</t>
  </si>
  <si>
    <t>反映森林防火宣传覆盖率
森林防火宣传覆盖率=实际宣传覆盖数/计划宣传点总数*100%</t>
  </si>
  <si>
    <t>林农对森林防火工作满意度</t>
  </si>
  <si>
    <t>反映林农对森林防火工作满意度
满意度=满意问卷数/调查总数*100%</t>
  </si>
  <si>
    <t>根据《玉溪市财政局玉溪市林业和草原局关于下达2024年省级森林生态效益补偿资金的通知》（玉财资环〔2024〕47号）、《 关于给予分配2024年省级森林生态效益补偿资金的请示》（新林请〔2024〕32号）文件要求，为进一步加强和规范省级公益林的保护和管理，新化乡省级公益林面积130798.8亩，每亩补助4元，合计管护费52.3万元，用于发放公益林管护人员工资。本年内，保障33名管护人员工资，资金兑付标准准确率100%，管护省级公益林面积为130798.8亩，省级森林生态效益补偿森林管护任务完成率100%，完成省级下达的指标任务，进而加大森林资源管护力度，使项目区群众满意度达90%以上。</t>
  </si>
  <si>
    <t>公益林管护人员</t>
  </si>
  <si>
    <t>33</t>
  </si>
  <si>
    <t>反映公益林管护人员33人</t>
  </si>
  <si>
    <t>省级森林生态效益补偿森林管护任务完成率</t>
  </si>
  <si>
    <t>反映省级森林生态效益补偿森林管护任务完成率
省级森林生态效益补偿森林管护任务完成率=省级森林生态效益补偿森林管护任务完成亩数/新化乡省级公益林面积*100%</t>
  </si>
  <si>
    <t>资金兑付标准准确率</t>
  </si>
  <si>
    <t>反映资金兑付标准准确率
资金兑付标准准确率=实际兑付金额/预算兑付资金*100%</t>
  </si>
  <si>
    <t>加强森林资源管护</t>
  </si>
  <si>
    <t>加强</t>
  </si>
  <si>
    <t>反映加强森林资源管护</t>
  </si>
  <si>
    <t>一、根据《新平彝族傣族自治县林业和草原局  关于给予分配2024年省级森林防火经费的请示》(新林请 [2024]1号)文件要求。分配到新化乡森林草原防灭火项目经费2万元 ，该资金用于森林防火工作培训2期，预计培训总人数100人，每期50人，25元/人，共计0.25万元，购买五彩旗220套，共计0.99万元；宣传布标60块，共计0.66万元；宣传袋1000个，共计0.1万元等防火物资。二、项目效益：通过项目的实施，加强宣传教育，把宣传教育深入广大群众内心，提高群众防火意识，做到全民防火；做好防火业务技能培训，做好消防物资的储备，以便半专业扑火队能够随时准备奔赴火灾第一线，做到 “打早、打小、打了”的防火目标，做到有备无患；确保了森林资源和人民生命财产安全，维护生态平衡、维护生物多样性、维护社会稳定，为我乡转型发展、跨越发展营造良好的社会环境。</t>
  </si>
  <si>
    <t>森林防火工作培训期数</t>
  </si>
  <si>
    <t>反映森林防火工作培训期数2期</t>
  </si>
  <si>
    <t>培训参与人数</t>
  </si>
  <si>
    <t>反映培训参与人数100人</t>
  </si>
  <si>
    <t>反映参会人员到位率90%以上</t>
  </si>
  <si>
    <t>反映防火物资储备任务完成及时率90%以上</t>
  </si>
  <si>
    <t>反映森林防火宣传覆盖率80%以上</t>
  </si>
  <si>
    <t>反映林农对森林防火工作满意度90%以上</t>
  </si>
  <si>
    <t>根据新人办请〔2023〕5号新平彝族傣族自治县人大常委会办公室《关于业务保障工作经费部分经费调整下达各乡镇（街道）的请示》及新平县2024年人大代表活动经费分配乡镇（街道）明细表、活动阵地规范化建设补助资金分配表等相关文件，为提高代表履职能力，不断完善人大代表活动阵地建设，更加规范化管好用好代表活动阵地，服务好代表履职，新化乡申请2024年县人大代表活动经费及人大代表活动阵地规范化建设（市级）补助资金共计33600元，主要用于人大代表活动经费开支及阵地建设。通过项目的实施，开展6次人大代表交流培训活动，完成13个村社区人大代表活动阵地规范建设，确保参训人员到位率90以上，提升新化乡人大工作品质，提升代表履职能力，为新化乡的社会经济发展贡献人大力量。</t>
  </si>
  <si>
    <t>人大代表活动阵地规范化建设</t>
  </si>
  <si>
    <t>反映人大代表活动阵地规范化建设涉及村（社区）数量</t>
  </si>
  <si>
    <t>根据《 玉溪市财政局 玉溪市水利局关于下达 2024年中央农业防灾减灾和水利救灾资金预算的通知》（玉财农〔2024〕119号 ）相关文件，分配到中央水利救灾资金20万元，全部用于新化乡白丫口水库防汛抢险工程：钻机钻灌浆孔-坝土段210m、坝土劈裂灌浆135m、土方开挖300m3、块石回填200m3、粘土回填334m3、围栏拆除及恢复（原围栏）20m。项目的实施将保障甸末村11个小组、516户、6192亩耕地生产灌溉用水，确保项目验收合格率100%，保障旱区群众基本生活用水发生中等干旱不受严重影响，促进地区和谐发展，受益群众满意度90%以上</t>
  </si>
  <si>
    <t>惠及小组</t>
  </si>
  <si>
    <t>11</t>
  </si>
  <si>
    <t>反映惠及小组数量</t>
  </si>
  <si>
    <t>保障农田灌溉</t>
  </si>
  <si>
    <t>6192</t>
  </si>
  <si>
    <t>亩</t>
  </si>
  <si>
    <t>反映农田灌溉亩数</t>
  </si>
  <si>
    <t>保障农田生产灌溉用水</t>
  </si>
  <si>
    <t>发生中等干旱不受严重影响</t>
  </si>
  <si>
    <t>反映保障农田生产灌溉用水发生中等干旱受影响情况</t>
  </si>
  <si>
    <t>根据《玉溪市财政局 玉溪市水利局关于下达 2024 年中央农业防灾减灾和水利救灾资金预算的通知》（玉财农〔2024〕29号 ）文件，为做好抗旱减灾工作，分配到省级水利抗旱救灾资金15.5万元，全部用于修复新化乡能摸底水库进水沟、购买抗旱引水输水管材DN25内涂塑镀锌管625m土石方开挖4个台班、M7.5浆砌石支砌挡墙20m3、C15埋石混凝土边墙（立模浇筑)138m3、C15混凝土底板(含模板)70m3；项目将于6月启动实施工作，预计7月完工，项目的实施将保障大寨村14个小组、5500亩农田生产灌溉用水，确保项目验收合格率100%，保障旱区群众基本生活用水发生中等干旱不受严重影响，促进地区和谐发展，受益群众满意度90%以上。</t>
  </si>
  <si>
    <t>14</t>
  </si>
  <si>
    <t>保障农田生产灌溉</t>
  </si>
  <si>
    <t>反映保障农田生产灌溉亩数</t>
  </si>
  <si>
    <t>C15埋石混凝土边墙（立模浇筑)</t>
  </si>
  <si>
    <t>138</t>
  </si>
  <si>
    <t>反映C15埋石混凝土边墙（立模浇筑)规模</t>
  </si>
  <si>
    <t>资金发放及时</t>
  </si>
  <si>
    <t>根据《玉溪市财政局 玉溪市民政局关于下达2024年第四批市级彩票公益金管理的通知》（玉财社〔2024〕122号）文件要求，为进一步良序规划村庄空间，能极大改善群众生活环境，提升人居环境质量，开展新化乡大寨村下堵居堵小组老年人活动场所建设项目，项目市级补助资金90000元，规划建设项目总投资约为131101元，其中由农户自筹41101元，具体用于新化乡大寨村下堵居堵小组老年人活动场所建设项目主要用于下堵居堵小组老年活动室新建。挖机台班2（台）*2400.00元=4800.00元；M7.5浆砌毛石挡墙新建60立方米×340.00元=20400.00元；房屋建筑77.3平方米×1370.00元=105901.00元。通过项目的实施71户294人得到受益，将有效解决发月箐小组老年人活动难问题、挤占公共空间，确保项目验收合格率100%，群众满意度90%以上。</t>
  </si>
  <si>
    <t>台</t>
  </si>
  <si>
    <t>挖机基础开挖，场地平整</t>
  </si>
  <si>
    <t>193</t>
  </si>
  <si>
    <t>老年人活动难问题</t>
  </si>
  <si>
    <t>根据《玉溪市财政局 玉溪市民政局关于下达2024年第四批市级彩票公益金管理的通知》（玉财社〔2024〕122号）文件要求，为进一步良序规划村庄空间，能极大改善群众生活环境，提升人居环境质量，开展新化乡鲁一尼村发月箐小组老年人活动场所建设项目，项目市级补助资金90000元，规划建设项目总投资约为110065元，其中由农户自筹20065元，具体用于新化乡鲁一尼村发月箐小组老年人活动场所建设项目主要用于发月箐小组老年活动室新建。挖机台班2（台）*2400.00元=4800.00元；M7.5浆砌毛石挡墙新建90立方米×340.00元=30600.00元；房屋建筑54.50平方米×1370.00元=74665.00元。通过项目的实施71户294人得到受益，将有效解决发月箐小组老年人活动难问题、挤占公共空间，确保项目验收合格率100%，群众满意度90%以上。</t>
  </si>
  <si>
    <t>台（件、辆、套）</t>
  </si>
  <si>
    <t>根据玉财社〔2024〕83号玉溪市财政局玉溪市民政局关于下达2024年市级公办养老机构运营维护补助资金的通知、市级公办养老机构运营维护补助资金分配表；玉财社〔2024〕78号玉溪市财政局玉溪市民政局关于下达2024年第一批民政事业专项资金的通知、民政事业专项资金分配表相关文件通知，第一批民政事业专项资金21万元（其中农村公墓建设资金16万元、养老服务机构运营补贴5万元。）；养老机构运营维护补助资金7万元。资金主要用于甸末、百达莫村农村公墓建设；2024年养老服务机构运行维护。通过项目的实施，保障2个村公墓建设，保障5个养老服务机构的运营维护，确保项目验收合格率、物质购置率、资金发放准确率100%，受益群众满意度90%以上，通过项目的实施，提升全乡养老服务质量，保障两个村丧属对骨灰入公墓安葬的殡葬服务需求，为切实加快我乡养老事业发展，保障老年人权益。</t>
  </si>
  <si>
    <t>公墓扩建</t>
  </si>
  <si>
    <t>反映公墓扩建数量</t>
  </si>
  <si>
    <t>养老服务机构运行维护</t>
  </si>
  <si>
    <t>反映运行维护养老服务机构5个</t>
  </si>
  <si>
    <t xml:space="preserve">项目验收合格率 </t>
  </si>
  <si>
    <t>养老服务机构物资购置率</t>
  </si>
  <si>
    <t>1、反映物资购置率
养老服务机构物资购置率=实际购置物资数/计划购置物资数*100%</t>
  </si>
  <si>
    <t>养老服务质量</t>
  </si>
  <si>
    <t>反映养老服务质量得到提升</t>
  </si>
  <si>
    <t>根据《云南省提升乡镇财政公共服务能力专项资金管理办法》（云财基层〔2020〕51号）和《玉溪市财政局关于下达2022年提升乡镇财政公共服务能力专项资金的通知》（预财预〔2022〕23号）文件精神，每年省财政安排用于支持乡镇财政建设发展的转移支付资金，我乡根据工作实际，本次申报预算省级提升乡镇公共服务能力专项资金35万元，主要用于财政所办公设备采购。1、计划编报及备案操作与常规采购计划备案操作，组织人员进行“政府集中”，采购方式选择“其他-网上超市”进行采购购置，采购内容包括：办公桌椅5套，单价800元，共计4000元；台式计算机4台，单价6000元，共计24000元；便携式机算机2台，单价9000元，共计18000元；复印机（彩色）1台，单价35000元，共计35000元；凭证装订机1台，单价10000元，共计10000元；保险柜1个，单价3500元，共计3500元；档案室防盗门1道，单价6000元，共计6000元，以上共计100500元；2、预计采购档案室密集架65立方米，单价18000元，共计117000元；LED显示屏10平方米，单价11000元，共计110000元，以上共计227000元；3、提升我乡财政所文化形象，财务规章制度牌20块，单价500元，共计10000元；公示牌5块，单价2500元，共计12500元，以上共计22500元。</t>
  </si>
  <si>
    <t>安装档案室密集架</t>
  </si>
  <si>
    <t>65</t>
  </si>
  <si>
    <t>反映安装档案室密集架65立方米</t>
  </si>
  <si>
    <t>安装LED显示屏</t>
  </si>
  <si>
    <t>反映安装10平方米LED显示屏</t>
  </si>
  <si>
    <t>制作财务规章制度牌</t>
  </si>
  <si>
    <t>块</t>
  </si>
  <si>
    <t>反映制作20块财务规章制度牌</t>
  </si>
  <si>
    <t>制作公示牌</t>
  </si>
  <si>
    <t>反映制作5块公示牌数量</t>
  </si>
  <si>
    <t>购置电脑数量</t>
  </si>
  <si>
    <t>反映购置办公电脑数量</t>
  </si>
  <si>
    <t>购置复印机数量</t>
  </si>
  <si>
    <t>反映购置复印机数量</t>
  </si>
  <si>
    <t>购置档案室防盗门</t>
  </si>
  <si>
    <t>购置档案室防盗门1套</t>
  </si>
  <si>
    <t>购置设备验收合格率</t>
  </si>
  <si>
    <t>反映办公设备验收情况</t>
  </si>
  <si>
    <t>反映项目开展时间：2022年5月-2022年12月</t>
  </si>
  <si>
    <t>办公环境提升率</t>
  </si>
  <si>
    <t>反映办公环境的实际提升率</t>
  </si>
  <si>
    <t>反映使用单位对本项目实施的满意程度</t>
  </si>
  <si>
    <t>办事群众满意度</t>
  </si>
  <si>
    <t>反映办事人员对本项目实施的满意程度</t>
  </si>
  <si>
    <t>根据《玉溪市财政局关于下达2024年省级专项彩票公益金（第二批）项目资金的通知》（玉财综〔2024〕15号）文件，下达省级彩票专项公益金50万元。项目规划总投资500001.1元。项目主要建设内容为：（1）200mm厚C30砼道路铺筑（路面宽3.5m）1925㎡；（2）挡土墙支砌（空心砖）28.25m3；（3）200mm×200mm,100mm厚C25混凝土沟底，沟壁宽150mm排水沟16.5m3；（4）挡土墙支砌(M7.5浆砌毛石）338.61m3；（5）φ200混凝土排水管80m；（6）φ400混凝土排水管30m；（7）护栏108m;（8）道路修复45㎡。通过项目的实施，道路硬化920平方米，使得小黑达小组363人受益，确保项目验收合格率100%，受益群众满意度90%以上，极好的完善新化社区小黑达小组的基础设施，满足小黑达群众日常生活需要，从根本上改善了群众生产、生活条件，提高村民日常生活质量。</t>
  </si>
  <si>
    <t>道路硬化</t>
  </si>
  <si>
    <t>920</t>
  </si>
  <si>
    <t>反映道路硬化面积</t>
  </si>
  <si>
    <t>363</t>
  </si>
  <si>
    <t>小黑达小组群众的日常需要</t>
  </si>
  <si>
    <t>得到满足</t>
  </si>
  <si>
    <t>反映小黑达小组群众的日常需要得到满足</t>
  </si>
  <si>
    <t>通过本项目的实施，是落实省、市、县关于殡葬改革工作的安排部署，可以满足现阶段新化乡者渣村丧属对骨灰安葬的服务需求，进一步巩固和推进殡葬改革工作成效，是革丧葬陋习、树殡葬新风的工作要求，也是落实节地生态安葬的必要之举，对破除丧葬陋习，反对封建迷信，形成文明、健康，崇尚科学的社会风气，有利于促进整乡移风易俗工作的有效开展，推动社会主义精神文明建设有深远的影响。</t>
  </si>
  <si>
    <t>配套设施完成率</t>
  </si>
  <si>
    <t>反映配套设施完成情况。
配套设施完成率=（按计划完成配套设施的工程量/计划完成配套设施工程量）*100%。</t>
  </si>
  <si>
    <t>反映项目验收情况。
竣工验收合格率=（验收合格单元工程数量/完工单元工程总数）×100%。</t>
  </si>
  <si>
    <t>计划完工率</t>
  </si>
  <si>
    <t>反映工程按计划完工情况。
计划完工率=实际完成工程项目个数/按计划应完成项目个数。</t>
  </si>
  <si>
    <t>解决公墓紧张问题</t>
  </si>
  <si>
    <t>是/否解决</t>
  </si>
  <si>
    <t>反映项目设计受益人群或地区的实现情况。
受益人群覆盖率=（实际实现受益人群数/计划实现受益人群数）*100%</t>
  </si>
  <si>
    <t>调查人群中对设施建设或设施运行的满意度。
受益人群覆盖率=（调查人群中对设施建设或设施运行的人数/问卷调查人数）*100%</t>
  </si>
  <si>
    <t>根据财政部《关于印发＜彩票公益金管理办法＞的通知》（财综〔2012〕115号）、云南省财政厅关于印发《云南省彩票专项公益金管理办法》的通知（云财综〔2008〕12号）、玉财综〔2023〕56号玉溪市财政局关于下达2023年市级专项彩票公益金的通知等文件精神。下达新化乡者渣村委会米干莫小组公益房建设资金300000元，新化乡者渣村委会米干莫小组农村综合活动场所建设项目主要用于公路沿线毛石挡墙76.05m3×230元=17491.5元；山体挡墙72.75m3×230元=16675元；围墙35.23m3×540=19024.2元；钢架彩钢瓦棚818㎡×120元=98160元；场地硬化981㎡×120=117720元；大门一道9000元；散水沟2.9m3×410元=1189元；太阳能路灯10盏×1500元=15000元；DN400混凝土管19.7m×295元=5811.5元。通过实施者渣村米干莫小组公益房建设项目，24户104人得到受益，将有效解决米干莫小组群众活动难问题，人民群众办事的问题，挤占公共空间，将有利于进一步良序规划村庄空间，极大改善群众生活环境，提升人居环境质量，人民群众满意度、获得感、幸福感将不断增强，对保障群众的生活健康起到良好作用，极大的促进辖区和谐稳定发展，为实现乡村振兴和共同富裕打下坚实的基础。</t>
  </si>
  <si>
    <t>公路沿线毛石挡墙砌筑面积</t>
  </si>
  <si>
    <t>76</t>
  </si>
  <si>
    <t>反映公路沿线毛石挡墙砌筑面积</t>
  </si>
  <si>
    <t>钢架彩钢瓦棚搭建面积</t>
  </si>
  <si>
    <t>818</t>
  </si>
  <si>
    <t>反映钢架彩钢瓦棚搭建面积</t>
  </si>
  <si>
    <t>981</t>
  </si>
  <si>
    <t>反映场地硬化面积</t>
  </si>
  <si>
    <t>太阳能路灯盏数</t>
  </si>
  <si>
    <t>反映太阳能路灯盏数</t>
  </si>
  <si>
    <t>反映项目完成时限</t>
  </si>
  <si>
    <t>公益房综合使用率</t>
  </si>
  <si>
    <t>反映公益房综合使用率</t>
  </si>
  <si>
    <t>项目区受益人群满意度</t>
  </si>
  <si>
    <t>反映项目区受益人群满意度</t>
  </si>
  <si>
    <t>预算06表</t>
  </si>
  <si>
    <t>2025年部门政府性基金预算支出预算表</t>
  </si>
  <si>
    <t>政府性基金预算支出</t>
  </si>
  <si>
    <t>预算07表</t>
  </si>
  <si>
    <t>2025年部门政府采购预算表</t>
  </si>
  <si>
    <t>="单位名称："&amp;新平彝族傣族自治县新化乡人民政府"</t>
  </si>
  <si>
    <t>预算项目</t>
  </si>
  <si>
    <t>采购项目</t>
  </si>
  <si>
    <t>采购品目</t>
  </si>
  <si>
    <t>计量单位</t>
  </si>
  <si>
    <t>数量</t>
  </si>
  <si>
    <t>面向中小企业预留资金</t>
  </si>
  <si>
    <t>单位名称（项目名称）</t>
  </si>
  <si>
    <t>政府性基金</t>
  </si>
  <si>
    <t>国有资本经营预算资金</t>
  </si>
  <si>
    <t>单位自筹</t>
  </si>
  <si>
    <t>公务用车燃油费</t>
  </si>
  <si>
    <t>升</t>
  </si>
  <si>
    <t>公务车维修费</t>
  </si>
  <si>
    <t>公务用车保险</t>
  </si>
  <si>
    <t>份</t>
  </si>
  <si>
    <t>采购复印纸</t>
  </si>
  <si>
    <t>件</t>
  </si>
  <si>
    <t>预算08表</t>
  </si>
  <si>
    <t>2025年部门政府购买服务预算表</t>
  </si>
  <si>
    <t>政府购买服务项目</t>
  </si>
  <si>
    <t>政府购买服务目录</t>
  </si>
  <si>
    <t>政府购买服务指导性目录代码</t>
  </si>
  <si>
    <t>预算09-1表</t>
  </si>
  <si>
    <t>2025年对下转移支付预算表</t>
  </si>
  <si>
    <t>单位名称（项目）</t>
  </si>
  <si>
    <t>地区</t>
  </si>
  <si>
    <t>红塔区</t>
  </si>
  <si>
    <t>江川区</t>
  </si>
  <si>
    <t>澄江市</t>
  </si>
  <si>
    <t>通海县</t>
  </si>
  <si>
    <t>华宁县</t>
  </si>
  <si>
    <t>易门县</t>
  </si>
  <si>
    <t>峨山县</t>
  </si>
  <si>
    <t>新平县</t>
  </si>
  <si>
    <t>元江县</t>
  </si>
  <si>
    <t>高新区</t>
  </si>
  <si>
    <t>预算09-2表</t>
  </si>
  <si>
    <t>2025年对下转移支付绩效目标表</t>
  </si>
  <si>
    <t>预算10表</t>
  </si>
  <si>
    <t>2025年新增资产配置表</t>
  </si>
  <si>
    <t>资产类别</t>
  </si>
  <si>
    <t>资产分类代码.名称</t>
  </si>
  <si>
    <t>资产名称</t>
  </si>
  <si>
    <t>财政部门批复数（元）</t>
  </si>
  <si>
    <t>单价</t>
  </si>
  <si>
    <t>金额</t>
  </si>
  <si>
    <t>预算11表</t>
  </si>
  <si>
    <t>2025年上级补助项目支出预算表</t>
  </si>
  <si>
    <t>上级补助</t>
  </si>
  <si>
    <t>民生类</t>
  </si>
  <si>
    <t>2082001</t>
  </si>
  <si>
    <t>临时救助支出</t>
  </si>
  <si>
    <t>30306</t>
  </si>
  <si>
    <t>救济费</t>
  </si>
  <si>
    <t>预算12表</t>
  </si>
  <si>
    <t>2025年部门项目支出中期规划预算表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</si>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</sst>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8">
    <font>
      <sz val="11"/>
      <color rgb="FF000000"/>
      <name val="宋体"/>
      <charset val="134"/>
      <scheme val="minor"/>
    </font>
    <font>
      <sz val="11"/>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1"/>
      <color theme="1"/>
      <name val="宋体"/>
      <charset val="134"/>
      <scheme val="minor"/>
    </font>
    <font>
      <sz val="10.5"/>
      <color rgb="FF000000"/>
      <name val="SimSun"/>
      <charset val="134"/>
    </font>
    <font>
      <b/>
      <sz val="11"/>
      <name val="宋体"/>
      <charset val="134"/>
    </font>
    <font>
      <b/>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top"/>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3" fillId="2" borderId="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3" borderId="10" applyNumberFormat="0" applyAlignment="0" applyProtection="0">
      <alignment vertical="center"/>
    </xf>
    <xf numFmtId="0" fontId="26" fillId="4" borderId="11" applyNumberFormat="0" applyAlignment="0" applyProtection="0">
      <alignment vertical="center"/>
    </xf>
    <xf numFmtId="0" fontId="27" fillId="4" borderId="10" applyNumberFormat="0" applyAlignment="0" applyProtection="0">
      <alignment vertical="center"/>
    </xf>
    <xf numFmtId="0" fontId="28" fillId="5"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3" fillId="0" borderId="1">
      <alignment horizontal="right" vertical="center"/>
    </xf>
    <xf numFmtId="49" fontId="3" fillId="0" borderId="1">
      <alignment horizontal="left" vertical="center" wrapText="1"/>
    </xf>
    <xf numFmtId="176" fontId="3" fillId="0" borderId="1">
      <alignment horizontal="right" vertical="center"/>
    </xf>
    <xf numFmtId="177" fontId="3" fillId="0" borderId="1">
      <alignment horizontal="right" vertical="center"/>
    </xf>
    <xf numFmtId="178" fontId="3" fillId="0" borderId="1">
      <alignment horizontal="right" vertical="center"/>
    </xf>
    <xf numFmtId="179" fontId="3" fillId="0" borderId="1">
      <alignment horizontal="right" vertical="center"/>
    </xf>
    <xf numFmtId="10" fontId="3" fillId="0" borderId="1">
      <alignment horizontal="right" vertical="center"/>
    </xf>
    <xf numFmtId="180" fontId="3" fillId="0" borderId="1">
      <alignment horizontal="right" vertical="center"/>
    </xf>
    <xf numFmtId="0" fontId="36" fillId="0" borderId="0"/>
    <xf numFmtId="0" fontId="8" fillId="0" borderId="0">
      <alignment vertical="center"/>
    </xf>
  </cellStyleXfs>
  <cellXfs count="89">
    <xf numFmtId="0" fontId="0" fillId="0" borderId="0" xfId="0" applyFont="1">
      <alignment vertical="top"/>
    </xf>
    <xf numFmtId="0" fontId="1" fillId="0" borderId="0" xfId="0" applyFont="1" applyAlignment="1">
      <alignment horizontal="center" vertical="center"/>
    </xf>
    <xf numFmtId="0" fontId="2" fillId="0" borderId="0" xfId="0" applyFont="1" applyAlignment="1"/>
    <xf numFmtId="0" fontId="3"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176" fontId="6" fillId="0" borderId="1" xfId="0" applyNumberFormat="1" applyFont="1" applyBorder="1" applyAlignment="1">
      <alignment horizontal="righ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76" fontId="3" fillId="0" borderId="1" xfId="51" applyNumberFormat="1" applyFont="1" applyBorder="1">
      <alignment horizontal="right" vertical="center"/>
    </xf>
    <xf numFmtId="0" fontId="3" fillId="0" borderId="1" xfId="0" applyFont="1" applyBorder="1" applyAlignment="1">
      <alignment horizontal="center" vertical="center"/>
    </xf>
    <xf numFmtId="49" fontId="3" fillId="0" borderId="0" xfId="50" applyNumberFormat="1" applyFont="1" applyBorder="1">
      <alignment horizontal="left" vertical="center" wrapText="1"/>
    </xf>
    <xf numFmtId="49" fontId="3" fillId="0" borderId="0" xfId="50"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5" fillId="0" borderId="1" xfId="50" applyNumberFormat="1" applyFont="1" applyBorder="1" applyAlignment="1">
      <alignment horizontal="center" vertical="center" wrapText="1"/>
    </xf>
    <xf numFmtId="49" fontId="3" fillId="0" borderId="1" xfId="50" applyNumberFormat="1" applyFont="1" applyBorder="1">
      <alignment horizontal="left" vertical="center" wrapText="1"/>
    </xf>
    <xf numFmtId="49" fontId="3" fillId="0" borderId="1" xfId="50" applyNumberFormat="1" applyFont="1" applyBorder="1" applyAlignment="1">
      <alignment horizontal="center" vertical="center" wrapText="1"/>
    </xf>
    <xf numFmtId="49" fontId="9" fillId="0" borderId="0" xfId="50" applyNumberFormat="1" applyFont="1" applyBorder="1" applyAlignment="1">
      <alignment horizontal="center" vertical="center" wrapText="1"/>
    </xf>
    <xf numFmtId="0" fontId="10" fillId="0" borderId="0" xfId="0" applyFont="1" applyBorder="1" applyAlignment="1">
      <alignment horizontal="center" vertical="center"/>
    </xf>
    <xf numFmtId="49" fontId="3" fillId="0" borderId="0" xfId="5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1" fillId="0" borderId="1" xfId="50" applyNumberFormat="1" applyFont="1" applyBorder="1" applyAlignment="1">
      <alignment horizontal="center" vertical="center" wrapText="1"/>
    </xf>
    <xf numFmtId="49" fontId="4" fillId="0" borderId="0" xfId="50" applyNumberFormat="1" applyFont="1" applyBorder="1" applyAlignment="1">
      <alignment horizontal="center" vertical="center" wrapText="1"/>
    </xf>
    <xf numFmtId="49" fontId="7" fillId="0" borderId="1" xfId="50"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6" fontId="3" fillId="0" borderId="1" xfId="0" applyNumberFormat="1" applyFont="1" applyBorder="1" applyAlignment="1">
      <alignment horizontal="right" vertical="center" wrapText="1"/>
    </xf>
    <xf numFmtId="180" fontId="7" fillId="0" borderId="1" xfId="56" applyNumberFormat="1" applyFont="1" applyBorder="1" applyAlignment="1">
      <alignment horizontal="center" vertical="center" wrapText="1"/>
    </xf>
    <xf numFmtId="49" fontId="11" fillId="0" borderId="0" xfId="50" applyNumberFormat="1" applyFont="1" applyBorder="1" applyAlignment="1">
      <alignment horizontal="right" vertical="center" wrapText="1"/>
    </xf>
    <xf numFmtId="0" fontId="3" fillId="0" borderId="1" xfId="50" applyNumberFormat="1" applyFont="1" applyBorder="1">
      <alignment horizontal="left" vertical="center" wrapText="1"/>
    </xf>
    <xf numFmtId="176" fontId="3" fillId="0" borderId="1" xfId="50" applyNumberFormat="1" applyFont="1" applyBorder="1" applyAlignment="1">
      <alignment horizontal="right" vertical="center" wrapText="1"/>
    </xf>
    <xf numFmtId="176" fontId="3" fillId="0" borderId="1" xfId="50" applyNumberFormat="1" applyFont="1" applyBorder="1" applyAlignment="1">
      <alignment horizontal="center" vertical="center" wrapText="1"/>
    </xf>
    <xf numFmtId="49" fontId="12" fillId="0" borderId="0" xfId="50" applyNumberFormat="1" applyFont="1" applyBorder="1" applyAlignment="1">
      <alignment horizontal="center" vertical="center" wrapText="1"/>
    </xf>
    <xf numFmtId="180" fontId="5" fillId="0" borderId="1" xfId="56" applyNumberFormat="1" applyFont="1" applyBorder="1" applyAlignment="1">
      <alignment horizontal="center" vertical="center" wrapText="1"/>
    </xf>
    <xf numFmtId="0" fontId="2" fillId="0" borderId="0" xfId="0" applyFont="1" applyAlignment="1">
      <alignment horizontal="right"/>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7" fillId="0" borderId="1" xfId="0" applyFont="1" applyBorder="1" applyAlignment="1">
      <alignment horizontal="center" vertical="center"/>
    </xf>
    <xf numFmtId="0" fontId="6" fillId="0" borderId="1" xfId="0" applyFont="1" applyFill="1" applyBorder="1" applyAlignment="1">
      <alignment horizontal="left" vertical="center"/>
    </xf>
    <xf numFmtId="0" fontId="3" fillId="0" borderId="1" xfId="0" applyFont="1" applyFill="1" applyBorder="1" applyAlignment="1">
      <alignment horizontal="justify" vertical="center" wrapText="1"/>
    </xf>
    <xf numFmtId="176" fontId="3" fillId="0" borderId="1" xfId="0" applyNumberFormat="1" applyFont="1" applyBorder="1" applyAlignment="1">
      <alignment horizontal="right" vertical="center"/>
    </xf>
    <xf numFmtId="0" fontId="3" fillId="0" borderId="1" xfId="0" applyFont="1" applyBorder="1" applyAlignment="1">
      <alignment horizontal="center" vertical="center" wrapText="1"/>
    </xf>
    <xf numFmtId="49" fontId="3" fillId="0" borderId="1" xfId="50" applyNumberFormat="1" applyFont="1" applyBorder="1" applyAlignment="1">
      <alignment horizontal="left" vertical="center" wrapText="1" indent="1"/>
    </xf>
    <xf numFmtId="176" fontId="3" fillId="0" borderId="1" xfId="0" applyNumberFormat="1" applyFont="1" applyBorder="1" applyAlignment="1">
      <alignment horizontal="left" vertical="center" wrapText="1"/>
    </xf>
    <xf numFmtId="176" fontId="3" fillId="0" borderId="1" xfId="50" applyNumberFormat="1" applyFont="1" applyBorder="1">
      <alignment horizontal="left" vertical="center" wrapText="1"/>
    </xf>
    <xf numFmtId="0" fontId="12" fillId="0" borderId="0" xfId="0" applyFont="1" applyAlignment="1">
      <alignment horizontal="center" vertical="center"/>
    </xf>
    <xf numFmtId="0" fontId="8" fillId="0" borderId="0" xfId="0" applyFont="1" applyAlignment="1"/>
    <xf numFmtId="0" fontId="13" fillId="0" borderId="2" xfId="0" applyFont="1" applyFill="1" applyBorder="1" applyAlignment="1">
      <alignment horizontal="left"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6" fillId="0" borderId="1" xfId="0" applyFont="1" applyBorder="1" applyAlignment="1">
      <alignment horizontal="left" vertical="center" indent="1"/>
    </xf>
    <xf numFmtId="0" fontId="2" fillId="0" borderId="0" xfId="0" applyFont="1" applyAlignment="1">
      <alignment horizontal="center" wrapText="1"/>
    </xf>
    <xf numFmtId="0" fontId="2" fillId="0" borderId="0" xfId="0" applyFont="1" applyAlignment="1">
      <alignment wrapText="1"/>
    </xf>
    <xf numFmtId="0" fontId="3" fillId="0" borderId="0" xfId="0" applyFont="1" applyAlignment="1">
      <alignment horizontal="right" wrapText="1"/>
    </xf>
    <xf numFmtId="0" fontId="4" fillId="0" borderId="0" xfId="0" applyFont="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wrapText="1" indent="1"/>
    </xf>
    <xf numFmtId="0" fontId="3" fillId="0" borderId="1" xfId="0" applyFont="1" applyFill="1" applyBorder="1" applyAlignment="1">
      <alignment horizontal="left" vertical="center" wrapText="1" indent="2"/>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right" vertical="center"/>
    </xf>
    <xf numFmtId="0" fontId="15" fillId="0" borderId="0" xfId="0" applyFont="1" applyAlignment="1">
      <alignment horizontal="center" vertical="center"/>
    </xf>
    <xf numFmtId="0" fontId="3" fillId="0" borderId="4" xfId="0" applyFont="1" applyBorder="1" applyAlignment="1">
      <alignment horizontal="left" vertical="center"/>
    </xf>
    <xf numFmtId="0" fontId="11" fillId="0" borderId="4"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8" fillId="0" borderId="3" xfId="0" applyFont="1" applyBorder="1" applyAlignment="1">
      <alignment horizontal="center" vertical="center"/>
    </xf>
    <xf numFmtId="176" fontId="3" fillId="0" borderId="0" xfId="51" applyNumberFormat="1" applyFont="1" applyBorder="1">
      <alignment horizontal="right" vertical="center"/>
    </xf>
    <xf numFmtId="0" fontId="16" fillId="0" borderId="5" xfId="0" applyFont="1" applyBorder="1" applyAlignment="1">
      <alignment horizontal="center" vertical="center" wrapText="1"/>
    </xf>
    <xf numFmtId="0" fontId="7" fillId="0" borderId="6" xfId="0" applyFont="1" applyBorder="1" applyAlignment="1">
      <alignment horizontal="center" vertical="center"/>
    </xf>
    <xf numFmtId="0" fontId="16" fillId="0" borderId="6" xfId="0" applyFont="1" applyBorder="1" applyAlignment="1">
      <alignment horizontal="center" vertical="center"/>
    </xf>
    <xf numFmtId="0" fontId="3" fillId="0" borderId="1" xfId="0" applyFont="1" applyFill="1" applyBorder="1" applyAlignment="1">
      <alignment horizontal="left" vertical="center"/>
    </xf>
    <xf numFmtId="0" fontId="3" fillId="0" borderId="4" xfId="0" applyFont="1" applyFill="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6" fillId="0" borderId="1" xfId="0" applyFont="1" applyBorder="1" applyAlignment="1" quotePrefix="1">
      <alignment horizontal="left"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 name="常规 3 2"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6"/>
  <sheetViews>
    <sheetView showZeros="0" tabSelected="1" zoomScale="63" zoomScaleNormal="63" workbookViewId="0">
      <pane ySplit="1" topLeftCell="A2" activePane="bottomLeft" state="frozen"/>
      <selection/>
      <selection pane="bottomLeft" activeCell="C29" sqref="C29"/>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0</v>
      </c>
    </row>
    <row r="3" ht="45" customHeight="1" spans="1:4">
      <c r="A3" s="4" t="s">
        <v>1</v>
      </c>
      <c r="B3" s="4"/>
      <c r="C3" s="4"/>
      <c r="D3" s="4"/>
    </row>
    <row r="4" ht="18.75" customHeight="1" spans="1:4">
      <c r="A4" s="5" t="str">
        <f>"单位名称："&amp;"新平彝族傣族自治县新化乡人民政府"</f>
        <v>单位名称：新平彝族傣族自治县新化乡人民政府</v>
      </c>
      <c r="B4" s="5"/>
      <c r="C4" s="71"/>
      <c r="D4" s="6" t="s">
        <v>2</v>
      </c>
    </row>
    <row r="5" ht="22.5" customHeight="1" spans="1:4">
      <c r="A5" s="8" t="s">
        <v>3</v>
      </c>
      <c r="B5" s="8"/>
      <c r="C5" s="8" t="s">
        <v>4</v>
      </c>
      <c r="D5" s="8"/>
    </row>
    <row r="6" ht="18.75" customHeight="1" spans="1:4">
      <c r="A6" s="8" t="s">
        <v>5</v>
      </c>
      <c r="B6" s="8" t="s">
        <v>6</v>
      </c>
      <c r="C6" s="8" t="s">
        <v>7</v>
      </c>
      <c r="D6" s="8" t="s">
        <v>6</v>
      </c>
    </row>
    <row r="7" ht="18.75" customHeight="1" spans="1:4">
      <c r="A7" s="8"/>
      <c r="B7" s="8"/>
      <c r="C7" s="8"/>
      <c r="D7" s="8"/>
    </row>
    <row r="8" ht="22.5" customHeight="1" spans="1:4">
      <c r="A8" s="15" t="s">
        <v>8</v>
      </c>
      <c r="B8" s="17">
        <v>25711773.91</v>
      </c>
      <c r="C8" s="15" t="str">
        <f>"一"&amp;"、"&amp;"一般公共服务支出"</f>
        <v>一、一般公共服务支出</v>
      </c>
      <c r="D8" s="17">
        <v>8358842.61</v>
      </c>
    </row>
    <row r="9" ht="22.5" customHeight="1" spans="1:4">
      <c r="A9" s="15" t="s">
        <v>9</v>
      </c>
      <c r="B9" s="17">
        <v>1568000</v>
      </c>
      <c r="C9" s="15" t="str">
        <f>"二"&amp;"、"&amp;"文化旅游体育与传媒支出"</f>
        <v>二、文化旅游体育与传媒支出</v>
      </c>
      <c r="D9" s="17">
        <v>1800</v>
      </c>
    </row>
    <row r="10" ht="22.5" customHeight="1" spans="1:4">
      <c r="A10" s="15" t="s">
        <v>10</v>
      </c>
      <c r="B10" s="17"/>
      <c r="C10" s="15" t="str">
        <f>"三"&amp;"、"&amp;"社会保障和就业支出"</f>
        <v>三、社会保障和就业支出</v>
      </c>
      <c r="D10" s="17">
        <v>1745152.56</v>
      </c>
    </row>
    <row r="11" ht="22.5" customHeight="1" spans="1:4">
      <c r="A11" s="15" t="s">
        <v>11</v>
      </c>
      <c r="B11" s="17"/>
      <c r="C11" s="15" t="str">
        <f>"四"&amp;"、"&amp;"卫生健康支出"</f>
        <v>四、卫生健康支出</v>
      </c>
      <c r="D11" s="17">
        <v>998226.37</v>
      </c>
    </row>
    <row r="12" ht="22.5" customHeight="1" spans="1:4">
      <c r="A12" s="15" t="s">
        <v>12</v>
      </c>
      <c r="B12" s="17">
        <v>778000</v>
      </c>
      <c r="C12" s="15" t="str">
        <f>"五"&amp;"、"&amp;"城乡社区支出"</f>
        <v>五、城乡社区支出</v>
      </c>
      <c r="D12" s="17">
        <v>671106.24</v>
      </c>
    </row>
    <row r="13" ht="22.5" customHeight="1" spans="1:4">
      <c r="A13" s="15" t="s">
        <v>13</v>
      </c>
      <c r="B13" s="17"/>
      <c r="C13" s="15" t="str">
        <f>"六"&amp;"、"&amp;"农林水支出"</f>
        <v>六、农林水支出</v>
      </c>
      <c r="D13" s="17">
        <v>12446558.13</v>
      </c>
    </row>
    <row r="14" ht="22.5" customHeight="1" spans="1:4">
      <c r="A14" s="85" t="s">
        <v>14</v>
      </c>
      <c r="B14" s="17"/>
      <c r="C14" s="15" t="str">
        <f>"七"&amp;"、"&amp;"交通支出"</f>
        <v>七、交通支出</v>
      </c>
      <c r="D14" s="17">
        <v>637100</v>
      </c>
    </row>
    <row r="15" ht="22.5" customHeight="1" spans="1:4">
      <c r="A15" s="85" t="s">
        <v>15</v>
      </c>
      <c r="B15" s="17"/>
      <c r="C15" s="15" t="str">
        <f>"八"&amp;"、"&amp;"自然资源海洋气象等支出"</f>
        <v>八、自然资源海洋气象等支出</v>
      </c>
      <c r="D15" s="17">
        <v>113570</v>
      </c>
    </row>
    <row r="16" ht="22.5" customHeight="1" spans="1:4">
      <c r="A16" s="86" t="s">
        <v>16</v>
      </c>
      <c r="B16" s="17"/>
      <c r="C16" s="15" t="str">
        <f>"九"&amp;"、"&amp;"住房保障支出"</f>
        <v>九、住房保障支出</v>
      </c>
      <c r="D16" s="17">
        <v>1517418</v>
      </c>
    </row>
    <row r="17" ht="22.5" customHeight="1" spans="1:4">
      <c r="A17" s="86" t="s">
        <v>17</v>
      </c>
      <c r="B17" s="17">
        <v>778000</v>
      </c>
      <c r="C17" s="15" t="str">
        <f>"十"&amp;"、"&amp;"其他支出"</f>
        <v>十、其他支出</v>
      </c>
      <c r="D17" s="17">
        <v>1568000</v>
      </c>
    </row>
    <row r="18" ht="22.5" customHeight="1" spans="1:4">
      <c r="A18" s="72"/>
      <c r="B18" s="17"/>
      <c r="C18" s="75"/>
      <c r="D18" s="17"/>
    </row>
    <row r="19" ht="22.5" customHeight="1" spans="1:4">
      <c r="A19" s="72"/>
      <c r="B19" s="17"/>
      <c r="C19" s="75"/>
      <c r="D19" s="17"/>
    </row>
    <row r="20" ht="22.5" customHeight="1" spans="1:4">
      <c r="A20" s="72"/>
      <c r="B20" s="17"/>
      <c r="C20" s="75"/>
      <c r="D20" s="17"/>
    </row>
    <row r="21" ht="22.5" customHeight="1" spans="1:4">
      <c r="A21" s="72"/>
      <c r="B21" s="17"/>
      <c r="C21" s="75"/>
      <c r="D21" s="17"/>
    </row>
    <row r="22" ht="22.5" customHeight="1" spans="1:4">
      <c r="A22" s="73" t="s">
        <v>18</v>
      </c>
      <c r="B22" s="74">
        <v>28057773.91</v>
      </c>
      <c r="C22" s="75" t="s">
        <v>19</v>
      </c>
      <c r="D22" s="74">
        <v>28057773.91</v>
      </c>
    </row>
    <row r="23" ht="22.5" customHeight="1" spans="1:4">
      <c r="A23" s="87" t="s">
        <v>20</v>
      </c>
      <c r="B23" s="17"/>
      <c r="C23" s="88" t="s">
        <v>21</v>
      </c>
      <c r="D23" s="48"/>
    </row>
    <row r="24" ht="22.5" customHeight="1" spans="1:4">
      <c r="A24" s="72" t="s">
        <v>22</v>
      </c>
      <c r="B24" s="74"/>
      <c r="C24" s="72" t="s">
        <v>22</v>
      </c>
      <c r="D24" s="74"/>
    </row>
    <row r="25" ht="22.5" customHeight="1" spans="1:4">
      <c r="A25" s="72" t="s">
        <v>23</v>
      </c>
      <c r="B25" s="74"/>
      <c r="C25" s="72" t="s">
        <v>24</v>
      </c>
      <c r="D25" s="74"/>
    </row>
    <row r="26" ht="22.5" customHeight="1" spans="1:4">
      <c r="A26" s="73" t="s">
        <v>25</v>
      </c>
      <c r="B26" s="74">
        <v>28057773.91</v>
      </c>
      <c r="C26" s="75" t="s">
        <v>26</v>
      </c>
      <c r="D26" s="74">
        <v>28057773.91</v>
      </c>
    </row>
  </sheetData>
  <mergeCells count="8">
    <mergeCell ref="A3:D3"/>
    <mergeCell ref="A4:B4"/>
    <mergeCell ref="A5:B5"/>
    <mergeCell ref="C5:D5"/>
    <mergeCell ref="A6:A7"/>
    <mergeCell ref="B6:B7"/>
    <mergeCell ref="C6:C7"/>
    <mergeCell ref="D6:D7"/>
  </mergeCells>
  <pageMargins left="0.75" right="0.75" top="1" bottom="1" header="0.5" footer="0.5"/>
  <pageSetup paperSize="1" scale="63"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zoomScale="65" zoomScaleNormal="65" workbookViewId="0">
      <pane ySplit="1" topLeftCell="A2" activePane="bottomLeft" state="frozen"/>
      <selection/>
      <selection pane="bottomLeft" activeCell="I36" sqref="I36"/>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customHeight="1" spans="1:6">
      <c r="A1" s="1"/>
      <c r="B1" s="1"/>
      <c r="C1" s="1"/>
      <c r="D1" s="1"/>
      <c r="E1" s="1"/>
      <c r="F1" s="1"/>
    </row>
    <row r="2" ht="18.75" customHeight="1" spans="1:6">
      <c r="A2" s="2"/>
      <c r="B2" s="2"/>
      <c r="C2" s="2"/>
      <c r="D2" s="2"/>
      <c r="E2" s="2"/>
      <c r="F2" s="41" t="s">
        <v>1063</v>
      </c>
    </row>
    <row r="3" ht="37.5" customHeight="1" spans="1:6">
      <c r="A3" s="4" t="s">
        <v>1064</v>
      </c>
      <c r="B3" s="4"/>
      <c r="C3" s="4"/>
      <c r="D3" s="4"/>
      <c r="E3" s="4"/>
      <c r="F3" s="4"/>
    </row>
    <row r="4" ht="18.75" customHeight="1" spans="1:6">
      <c r="A4" s="42" t="str">
        <f>"单位名称："&amp;"新平彝族傣族自治县新化乡人民政府"</f>
        <v>单位名称：新平彝族傣族自治县新化乡人民政府</v>
      </c>
      <c r="B4" s="42"/>
      <c r="C4" s="42"/>
      <c r="D4" s="43"/>
      <c r="E4" s="43"/>
      <c r="F4" s="44" t="s">
        <v>29</v>
      </c>
    </row>
    <row r="5" ht="18.75" customHeight="1" spans="1:6">
      <c r="A5" s="13" t="s">
        <v>220</v>
      </c>
      <c r="B5" s="13" t="s">
        <v>67</v>
      </c>
      <c r="C5" s="13" t="s">
        <v>68</v>
      </c>
      <c r="D5" s="45" t="s">
        <v>1065</v>
      </c>
      <c r="E5" s="45"/>
      <c r="F5" s="45"/>
    </row>
    <row r="6" ht="18.75" customHeight="1" spans="1:6">
      <c r="A6" s="13" t="s">
        <v>67</v>
      </c>
      <c r="B6" s="13" t="s">
        <v>67</v>
      </c>
      <c r="C6" s="13" t="s">
        <v>68</v>
      </c>
      <c r="D6" s="45" t="s">
        <v>34</v>
      </c>
      <c r="E6" s="45" t="s">
        <v>71</v>
      </c>
      <c r="F6" s="45" t="s">
        <v>72</v>
      </c>
    </row>
    <row r="7" ht="18.75" customHeight="1" spans="1:6">
      <c r="A7" s="14" t="s">
        <v>46</v>
      </c>
      <c r="B7" s="14"/>
      <c r="C7" s="14" t="s">
        <v>47</v>
      </c>
      <c r="D7" s="14" t="s">
        <v>49</v>
      </c>
      <c r="E7" s="14" t="s">
        <v>50</v>
      </c>
      <c r="F7" s="14" t="s">
        <v>51</v>
      </c>
    </row>
    <row r="8" ht="20.25" customHeight="1" spans="1:6">
      <c r="A8" s="46" t="s">
        <v>60</v>
      </c>
      <c r="B8" s="47">
        <v>2296002</v>
      </c>
      <c r="C8" s="47" t="s">
        <v>187</v>
      </c>
      <c r="D8" s="17">
        <v>220000</v>
      </c>
      <c r="E8" s="17"/>
      <c r="F8" s="17">
        <v>220000</v>
      </c>
    </row>
    <row r="9" ht="20.25" customHeight="1" spans="1:6">
      <c r="A9" s="46" t="s">
        <v>60</v>
      </c>
      <c r="B9" s="47">
        <v>2296003</v>
      </c>
      <c r="C9" s="47" t="s">
        <v>188</v>
      </c>
      <c r="D9" s="17">
        <v>15000</v>
      </c>
      <c r="E9" s="48"/>
      <c r="F9" s="17">
        <v>15000</v>
      </c>
    </row>
    <row r="10" ht="20.25" customHeight="1" spans="1:6">
      <c r="A10" s="46" t="s">
        <v>60</v>
      </c>
      <c r="B10" s="47">
        <v>2296099</v>
      </c>
      <c r="C10" s="47" t="s">
        <v>189</v>
      </c>
      <c r="D10" s="17">
        <v>1333000</v>
      </c>
      <c r="E10" s="48"/>
      <c r="F10" s="17">
        <v>1333000</v>
      </c>
    </row>
    <row r="11" ht="20.25" customHeight="1" spans="1:6">
      <c r="A11" s="49" t="s">
        <v>190</v>
      </c>
      <c r="B11" s="49"/>
      <c r="C11" s="49"/>
      <c r="D11" s="48">
        <v>1568000</v>
      </c>
      <c r="E11" s="48"/>
      <c r="F11" s="48">
        <v>1568000</v>
      </c>
    </row>
  </sheetData>
  <mergeCells count="7">
    <mergeCell ref="A3:F3"/>
    <mergeCell ref="A4:C4"/>
    <mergeCell ref="D5:F5"/>
    <mergeCell ref="A11:C11"/>
    <mergeCell ref="A5:A6"/>
    <mergeCell ref="B5:B6"/>
    <mergeCell ref="C5:C6"/>
  </mergeCells>
  <pageMargins left="0.75" right="0.75" top="1" bottom="1" header="0.5" footer="0.5"/>
  <pageSetup paperSize="1" scale="65"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5"/>
  <sheetViews>
    <sheetView showZeros="0" zoomScale="28" zoomScaleNormal="28" workbookViewId="0">
      <pane ySplit="1" topLeftCell="A2" activePane="bottomLeft" state="frozen"/>
      <selection/>
      <selection pane="bottomLeft" activeCell="Z86" sqref="Z86"/>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29"/>
      <c r="B1" s="29"/>
      <c r="C1" s="29"/>
      <c r="D1" s="29"/>
      <c r="E1" s="29"/>
      <c r="F1" s="29"/>
      <c r="G1" s="29"/>
      <c r="H1" s="29"/>
      <c r="I1" s="29"/>
      <c r="J1" s="29"/>
      <c r="K1" s="29"/>
      <c r="L1" s="29"/>
      <c r="M1" s="29"/>
      <c r="N1" s="29"/>
      <c r="O1" s="29"/>
      <c r="P1" s="29"/>
      <c r="Q1" s="29"/>
    </row>
    <row r="2" customHeight="1" spans="1:17">
      <c r="A2" s="35"/>
      <c r="B2" s="35"/>
      <c r="C2" s="35"/>
      <c r="D2" s="35"/>
      <c r="E2" s="35"/>
      <c r="F2" s="35"/>
      <c r="G2" s="35"/>
      <c r="H2" s="35"/>
      <c r="I2" s="35"/>
      <c r="J2" s="35"/>
      <c r="K2" s="35"/>
      <c r="L2" s="35"/>
      <c r="M2" s="35"/>
      <c r="N2" s="35"/>
      <c r="O2" s="35"/>
      <c r="P2" s="35"/>
      <c r="Q2" s="20" t="s">
        <v>1066</v>
      </c>
    </row>
    <row r="3" ht="45" customHeight="1" spans="1:17">
      <c r="A3" s="30" t="s">
        <v>1067</v>
      </c>
      <c r="B3" s="30"/>
      <c r="C3" s="30"/>
      <c r="D3" s="30"/>
      <c r="E3" s="30"/>
      <c r="F3" s="30"/>
      <c r="G3" s="30"/>
      <c r="H3" s="30"/>
      <c r="I3" s="30"/>
      <c r="J3" s="30"/>
      <c r="K3" s="30"/>
      <c r="L3" s="30"/>
      <c r="M3" s="30"/>
      <c r="N3" s="39"/>
      <c r="O3" s="39"/>
      <c r="P3" s="39"/>
      <c r="Q3" s="39"/>
    </row>
    <row r="4" ht="20.25" customHeight="1" spans="1:17">
      <c r="A4" s="19" t="s">
        <v>1068</v>
      </c>
      <c r="B4" s="19"/>
      <c r="C4" s="19"/>
      <c r="D4" s="19"/>
      <c r="E4" s="19"/>
      <c r="F4" s="19"/>
      <c r="G4" s="19"/>
      <c r="H4" s="19"/>
      <c r="I4" s="19"/>
      <c r="J4" s="19"/>
      <c r="K4" s="19"/>
      <c r="L4" s="19"/>
      <c r="M4" s="19"/>
      <c r="N4" s="19"/>
      <c r="O4" s="19"/>
      <c r="P4" s="19"/>
      <c r="Q4" s="20" t="s">
        <v>29</v>
      </c>
    </row>
    <row r="5" ht="20.25" customHeight="1" spans="1:17">
      <c r="A5" s="22" t="s">
        <v>1069</v>
      </c>
      <c r="B5" s="22" t="s">
        <v>1070</v>
      </c>
      <c r="C5" s="22" t="s">
        <v>1071</v>
      </c>
      <c r="D5" s="22" t="s">
        <v>1072</v>
      </c>
      <c r="E5" s="22" t="s">
        <v>1073</v>
      </c>
      <c r="F5" s="22" t="s">
        <v>1074</v>
      </c>
      <c r="G5" s="22" t="s">
        <v>227</v>
      </c>
      <c r="H5" s="22"/>
      <c r="I5" s="22"/>
      <c r="J5" s="22"/>
      <c r="K5" s="22"/>
      <c r="L5" s="22"/>
      <c r="M5" s="22"/>
      <c r="N5" s="22"/>
      <c r="O5" s="22"/>
      <c r="P5" s="22"/>
      <c r="Q5" s="22"/>
    </row>
    <row r="6" ht="20.25" customHeight="1" spans="1:17">
      <c r="A6" s="22" t="s">
        <v>1075</v>
      </c>
      <c r="B6" s="22" t="s">
        <v>1070</v>
      </c>
      <c r="C6" s="22" t="s">
        <v>1071</v>
      </c>
      <c r="D6" s="22" t="s">
        <v>1072</v>
      </c>
      <c r="E6" s="22" t="s">
        <v>1073</v>
      </c>
      <c r="F6" s="22" t="s">
        <v>1074</v>
      </c>
      <c r="G6" s="22" t="s">
        <v>32</v>
      </c>
      <c r="H6" s="22" t="s">
        <v>35</v>
      </c>
      <c r="I6" s="22" t="s">
        <v>1076</v>
      </c>
      <c r="J6" s="22" t="s">
        <v>1077</v>
      </c>
      <c r="K6" s="22" t="s">
        <v>38</v>
      </c>
      <c r="L6" s="22" t="s">
        <v>1078</v>
      </c>
      <c r="M6" s="22" t="s">
        <v>70</v>
      </c>
      <c r="N6" s="22"/>
      <c r="O6" s="22"/>
      <c r="P6" s="22"/>
      <c r="Q6" s="22"/>
    </row>
    <row r="7" ht="32.4" customHeight="1" spans="1:17">
      <c r="A7" s="22"/>
      <c r="B7" s="22"/>
      <c r="C7" s="22"/>
      <c r="D7" s="22"/>
      <c r="E7" s="22"/>
      <c r="F7" s="22"/>
      <c r="G7" s="22"/>
      <c r="H7" s="22" t="s">
        <v>34</v>
      </c>
      <c r="I7" s="22"/>
      <c r="J7" s="22"/>
      <c r="K7" s="22"/>
      <c r="L7" s="22" t="s">
        <v>34</v>
      </c>
      <c r="M7" s="22" t="s">
        <v>41</v>
      </c>
      <c r="N7" s="22" t="s">
        <v>42</v>
      </c>
      <c r="O7" s="40" t="s">
        <v>43</v>
      </c>
      <c r="P7" s="40" t="s">
        <v>44</v>
      </c>
      <c r="Q7" s="40" t="s">
        <v>45</v>
      </c>
    </row>
    <row r="8" ht="20.25" customHeight="1" spans="1:17">
      <c r="A8" s="32">
        <v>1</v>
      </c>
      <c r="B8" s="32">
        <v>2</v>
      </c>
      <c r="C8" s="32">
        <v>3</v>
      </c>
      <c r="D8" s="32">
        <v>4</v>
      </c>
      <c r="E8" s="32">
        <v>5</v>
      </c>
      <c r="F8" s="32">
        <v>6</v>
      </c>
      <c r="G8" s="32">
        <v>7</v>
      </c>
      <c r="H8" s="32">
        <v>8</v>
      </c>
      <c r="I8" s="32">
        <v>9</v>
      </c>
      <c r="J8" s="32">
        <v>10</v>
      </c>
      <c r="K8" s="32">
        <v>11</v>
      </c>
      <c r="L8" s="32">
        <v>12</v>
      </c>
      <c r="M8" s="32">
        <v>13</v>
      </c>
      <c r="N8" s="32">
        <v>14</v>
      </c>
      <c r="O8" s="32">
        <v>15</v>
      </c>
      <c r="P8" s="32">
        <v>16</v>
      </c>
      <c r="Q8" s="32">
        <v>17</v>
      </c>
    </row>
    <row r="9" ht="20.25" customHeight="1" spans="1:17">
      <c r="A9" s="36" t="s">
        <v>300</v>
      </c>
      <c r="B9" s="23"/>
      <c r="C9" s="23"/>
      <c r="D9" s="37"/>
      <c r="E9" s="37"/>
      <c r="F9" s="37">
        <v>390000</v>
      </c>
      <c r="G9" s="37">
        <v>390000</v>
      </c>
      <c r="H9" s="37">
        <v>390000</v>
      </c>
      <c r="I9" s="37"/>
      <c r="J9" s="33"/>
      <c r="K9" s="33"/>
      <c r="L9" s="37"/>
      <c r="M9" s="37"/>
      <c r="N9" s="37"/>
      <c r="O9" s="37"/>
      <c r="P9" s="37"/>
      <c r="Q9" s="37"/>
    </row>
    <row r="10" ht="20.25" customHeight="1" spans="1:17">
      <c r="A10" s="23"/>
      <c r="B10" s="23" t="s">
        <v>1079</v>
      </c>
      <c r="C10" s="23" t="str">
        <f>"A07070101"&amp;"  "&amp;"汽油"</f>
        <v>A07070101  汽油</v>
      </c>
      <c r="D10" s="38" t="s">
        <v>1080</v>
      </c>
      <c r="E10" s="24">
        <v>1</v>
      </c>
      <c r="F10" s="37">
        <v>180000</v>
      </c>
      <c r="G10" s="37">
        <v>180000</v>
      </c>
      <c r="H10" s="33">
        <v>180000</v>
      </c>
      <c r="I10" s="33"/>
      <c r="J10" s="33"/>
      <c r="K10" s="33"/>
      <c r="L10" s="37"/>
      <c r="M10" s="37"/>
      <c r="N10" s="37"/>
      <c r="O10" s="37"/>
      <c r="P10" s="37"/>
      <c r="Q10" s="37"/>
    </row>
    <row r="11" ht="20.25" customHeight="1" spans="1:17">
      <c r="A11" s="23"/>
      <c r="B11" s="23" t="s">
        <v>1081</v>
      </c>
      <c r="C11" s="23" t="str">
        <f>"C23120301"&amp;"  "&amp;"车辆维修和保养服务"</f>
        <v>C23120301  车辆维修和保养服务</v>
      </c>
      <c r="D11" s="38" t="s">
        <v>649</v>
      </c>
      <c r="E11" s="24">
        <v>1</v>
      </c>
      <c r="F11" s="37">
        <v>170000</v>
      </c>
      <c r="G11" s="37">
        <v>170000</v>
      </c>
      <c r="H11" s="33">
        <v>170000</v>
      </c>
      <c r="I11" s="33"/>
      <c r="J11" s="33"/>
      <c r="K11" s="33"/>
      <c r="L11" s="37"/>
      <c r="M11" s="37"/>
      <c r="N11" s="37"/>
      <c r="O11" s="37"/>
      <c r="P11" s="37"/>
      <c r="Q11" s="37"/>
    </row>
    <row r="12" ht="20.25" customHeight="1" spans="1:17">
      <c r="A12" s="23"/>
      <c r="B12" s="23" t="s">
        <v>1082</v>
      </c>
      <c r="C12" s="23" t="str">
        <f>"C1804010201"&amp;"  "&amp;"机动车保险服务"</f>
        <v>C1804010201  机动车保险服务</v>
      </c>
      <c r="D12" s="38" t="s">
        <v>1083</v>
      </c>
      <c r="E12" s="24">
        <v>1</v>
      </c>
      <c r="F12" s="37">
        <v>40000</v>
      </c>
      <c r="G12" s="37">
        <v>40000</v>
      </c>
      <c r="H12" s="33">
        <v>40000</v>
      </c>
      <c r="I12" s="33"/>
      <c r="J12" s="33"/>
      <c r="K12" s="33"/>
      <c r="L12" s="37"/>
      <c r="M12" s="37"/>
      <c r="N12" s="37"/>
      <c r="O12" s="37"/>
      <c r="P12" s="37"/>
      <c r="Q12" s="37"/>
    </row>
    <row r="13" ht="20.25" customHeight="1" spans="1:17">
      <c r="A13" s="36" t="s">
        <v>292</v>
      </c>
      <c r="B13" s="23"/>
      <c r="C13" s="23"/>
      <c r="D13" s="23"/>
      <c r="E13" s="23"/>
      <c r="F13" s="37">
        <v>10800</v>
      </c>
      <c r="G13" s="37">
        <v>10800</v>
      </c>
      <c r="H13" s="37">
        <v>10800</v>
      </c>
      <c r="I13" s="37"/>
      <c r="J13" s="33"/>
      <c r="K13" s="33"/>
      <c r="L13" s="37"/>
      <c r="M13" s="37"/>
      <c r="N13" s="37"/>
      <c r="O13" s="37"/>
      <c r="P13" s="37"/>
      <c r="Q13" s="37"/>
    </row>
    <row r="14" ht="20.25" customHeight="1" spans="1:17">
      <c r="A14" s="23"/>
      <c r="B14" s="23" t="s">
        <v>1084</v>
      </c>
      <c r="C14" s="23" t="str">
        <f>"A05040101"&amp;"  "&amp;"复印纸"</f>
        <v>A05040101  复印纸</v>
      </c>
      <c r="D14" s="38" t="s">
        <v>1085</v>
      </c>
      <c r="E14" s="24">
        <v>80</v>
      </c>
      <c r="F14" s="37">
        <v>10800</v>
      </c>
      <c r="G14" s="37">
        <v>10800</v>
      </c>
      <c r="H14" s="33">
        <v>10800</v>
      </c>
      <c r="I14" s="33"/>
      <c r="J14" s="33"/>
      <c r="K14" s="33"/>
      <c r="L14" s="37"/>
      <c r="M14" s="37"/>
      <c r="N14" s="37"/>
      <c r="O14" s="37"/>
      <c r="P14" s="37"/>
      <c r="Q14" s="37"/>
    </row>
    <row r="15" ht="20.25" customHeight="1" spans="1:17">
      <c r="A15" s="24" t="s">
        <v>32</v>
      </c>
      <c r="B15" s="24"/>
      <c r="C15" s="24"/>
      <c r="D15" s="38"/>
      <c r="E15" s="38"/>
      <c r="F15" s="37">
        <v>400800</v>
      </c>
      <c r="G15" s="37">
        <v>400800</v>
      </c>
      <c r="H15" s="37">
        <v>400800</v>
      </c>
      <c r="I15" s="37"/>
      <c r="J15" s="37"/>
      <c r="K15" s="37"/>
      <c r="L15" s="37"/>
      <c r="M15" s="37"/>
      <c r="N15" s="37"/>
      <c r="O15" s="37"/>
      <c r="P15" s="37"/>
      <c r="Q15" s="37"/>
    </row>
  </sheetData>
  <mergeCells count="17">
    <mergeCell ref="A2:M2"/>
    <mergeCell ref="A3:Q3"/>
    <mergeCell ref="A4:M4"/>
    <mergeCell ref="G5:Q5"/>
    <mergeCell ref="L6:Q6"/>
    <mergeCell ref="A15:E15"/>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1" scale="28"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zoomScale="33" zoomScaleNormal="33" workbookViewId="0">
      <pane ySplit="1" topLeftCell="A2" activePane="bottomLeft" state="frozen"/>
      <selection/>
      <selection pane="bottomLeft" activeCell="N67" sqref="N67"/>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9"/>
      <c r="B1" s="29"/>
      <c r="C1" s="29"/>
      <c r="D1" s="29"/>
      <c r="E1" s="29"/>
      <c r="F1" s="29"/>
      <c r="G1" s="29"/>
      <c r="H1" s="29"/>
      <c r="I1" s="29"/>
      <c r="J1" s="29"/>
      <c r="K1" s="29"/>
      <c r="L1" s="29"/>
      <c r="M1" s="29"/>
      <c r="N1" s="29"/>
    </row>
    <row r="2" customHeight="1" spans="1:14">
      <c r="A2" s="20"/>
      <c r="B2" s="20"/>
      <c r="C2" s="20"/>
      <c r="D2" s="20"/>
      <c r="E2" s="20"/>
      <c r="F2" s="20"/>
      <c r="G2" s="20"/>
      <c r="H2" s="20"/>
      <c r="I2" s="20"/>
      <c r="J2" s="20"/>
      <c r="K2" s="20"/>
      <c r="L2" s="20"/>
      <c r="M2" s="20"/>
      <c r="N2" s="20" t="s">
        <v>1086</v>
      </c>
    </row>
    <row r="3" ht="45" customHeight="1" spans="1:14">
      <c r="A3" s="30" t="s">
        <v>1087</v>
      </c>
      <c r="B3" s="30"/>
      <c r="C3" s="30"/>
      <c r="D3" s="30"/>
      <c r="E3" s="30"/>
      <c r="F3" s="30"/>
      <c r="G3" s="30"/>
      <c r="H3" s="30"/>
      <c r="I3" s="30"/>
      <c r="J3" s="30"/>
      <c r="K3" s="30"/>
      <c r="L3" s="30"/>
      <c r="M3" s="30"/>
      <c r="N3" s="30"/>
    </row>
    <row r="4" ht="20.25" customHeight="1" spans="1:14">
      <c r="A4" s="19" t="s">
        <v>441</v>
      </c>
      <c r="B4" s="19"/>
      <c r="C4" s="19"/>
      <c r="D4" s="19"/>
      <c r="E4" s="19"/>
      <c r="F4" s="19"/>
      <c r="G4" s="19"/>
      <c r="H4" s="19"/>
      <c r="I4" s="20"/>
      <c r="J4" s="20"/>
      <c r="K4" s="20"/>
      <c r="L4" s="20"/>
      <c r="M4" s="20"/>
      <c r="N4" s="20" t="s">
        <v>29</v>
      </c>
    </row>
    <row r="5" ht="27.15" customHeight="1" spans="1:14">
      <c r="A5" s="31" t="s">
        <v>1069</v>
      </c>
      <c r="B5" s="31" t="s">
        <v>1088</v>
      </c>
      <c r="C5" s="31" t="s">
        <v>1089</v>
      </c>
      <c r="D5" s="31" t="s">
        <v>227</v>
      </c>
      <c r="E5" s="31"/>
      <c r="F5" s="31"/>
      <c r="G5" s="31"/>
      <c r="H5" s="31"/>
      <c r="I5" s="31"/>
      <c r="J5" s="31"/>
      <c r="K5" s="31"/>
      <c r="L5" s="31"/>
      <c r="M5" s="31"/>
      <c r="N5" s="31"/>
    </row>
    <row r="6" ht="23.4" customHeight="1" spans="1:14">
      <c r="A6" s="31" t="s">
        <v>1075</v>
      </c>
      <c r="B6" s="31"/>
      <c r="C6" s="31" t="s">
        <v>1090</v>
      </c>
      <c r="D6" s="31" t="s">
        <v>32</v>
      </c>
      <c r="E6" s="31" t="s">
        <v>35</v>
      </c>
      <c r="F6" s="31" t="s">
        <v>1076</v>
      </c>
      <c r="G6" s="31" t="s">
        <v>1077</v>
      </c>
      <c r="H6" s="31" t="s">
        <v>38</v>
      </c>
      <c r="I6" s="31" t="s">
        <v>1078</v>
      </c>
      <c r="J6" s="31"/>
      <c r="K6" s="31"/>
      <c r="L6" s="31"/>
      <c r="M6" s="31"/>
      <c r="N6" s="31"/>
    </row>
    <row r="7" ht="28.65" customHeight="1" spans="1:14">
      <c r="A7" s="31"/>
      <c r="B7" s="31"/>
      <c r="C7" s="31"/>
      <c r="D7" s="31"/>
      <c r="E7" s="31" t="s">
        <v>34</v>
      </c>
      <c r="F7" s="31"/>
      <c r="G7" s="31"/>
      <c r="H7" s="31"/>
      <c r="I7" s="31" t="s">
        <v>34</v>
      </c>
      <c r="J7" s="31" t="s">
        <v>41</v>
      </c>
      <c r="K7" s="31" t="s">
        <v>42</v>
      </c>
      <c r="L7" s="34" t="s">
        <v>43</v>
      </c>
      <c r="M7" s="34" t="s">
        <v>44</v>
      </c>
      <c r="N7" s="34" t="s">
        <v>45</v>
      </c>
    </row>
    <row r="8" ht="20.25" customHeight="1" spans="1:14">
      <c r="A8" s="32">
        <v>1</v>
      </c>
      <c r="B8" s="32">
        <v>2</v>
      </c>
      <c r="C8" s="32">
        <v>3</v>
      </c>
      <c r="D8" s="32">
        <v>4</v>
      </c>
      <c r="E8" s="32">
        <v>5</v>
      </c>
      <c r="F8" s="32">
        <v>6</v>
      </c>
      <c r="G8" s="32">
        <v>7</v>
      </c>
      <c r="H8" s="32">
        <v>8</v>
      </c>
      <c r="I8" s="32">
        <v>9</v>
      </c>
      <c r="J8" s="32">
        <v>10</v>
      </c>
      <c r="K8" s="32">
        <v>11</v>
      </c>
      <c r="L8" s="32">
        <v>12</v>
      </c>
      <c r="M8" s="32">
        <v>13</v>
      </c>
      <c r="N8" s="32">
        <v>14</v>
      </c>
    </row>
    <row r="9" ht="20.25" customHeight="1" spans="1:14">
      <c r="A9" s="23"/>
      <c r="B9" s="23"/>
      <c r="C9" s="23"/>
      <c r="D9" s="33"/>
      <c r="E9" s="33"/>
      <c r="F9" s="33"/>
      <c r="G9" s="33"/>
      <c r="H9" s="33"/>
      <c r="I9" s="33"/>
      <c r="J9" s="33"/>
      <c r="K9" s="33"/>
      <c r="L9" s="33"/>
      <c r="M9" s="33"/>
      <c r="N9" s="33"/>
    </row>
    <row r="10" ht="20.25" customHeight="1" spans="1:14">
      <c r="A10" s="23"/>
      <c r="B10" s="23"/>
      <c r="C10" s="23"/>
      <c r="D10" s="33"/>
      <c r="E10" s="33"/>
      <c r="F10" s="33"/>
      <c r="G10" s="33"/>
      <c r="H10" s="33"/>
      <c r="I10" s="33"/>
      <c r="J10" s="33"/>
      <c r="K10" s="33"/>
      <c r="L10" s="33"/>
      <c r="M10" s="33"/>
      <c r="N10" s="33"/>
    </row>
    <row r="11" ht="20.25" customHeight="1" spans="1:14">
      <c r="A11" s="24" t="s">
        <v>32</v>
      </c>
      <c r="B11" s="24"/>
      <c r="C11" s="24"/>
      <c r="D11" s="33"/>
      <c r="E11" s="33"/>
      <c r="F11" s="33"/>
      <c r="G11" s="33"/>
      <c r="H11" s="33"/>
      <c r="I11" s="33"/>
      <c r="J11" s="33"/>
      <c r="K11" s="33"/>
      <c r="L11" s="33"/>
      <c r="M11" s="33"/>
      <c r="N11" s="33"/>
    </row>
  </sheetData>
  <mergeCells count="14">
    <mergeCell ref="A2:I2"/>
    <mergeCell ref="A3:N3"/>
    <mergeCell ref="A4:H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1" scale="33"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9"/>
  <sheetViews>
    <sheetView showZeros="0" zoomScale="31" zoomScaleNormal="31" workbookViewId="0">
      <pane ySplit="1" topLeftCell="A2" activePane="bottomLeft" state="frozen"/>
      <selection/>
      <selection pane="bottomLeft" activeCell="Z87" sqref="Z87"/>
    </sheetView>
  </sheetViews>
  <sheetFormatPr defaultColWidth="8.85" defaultRowHeight="15" customHeight="1"/>
  <cols>
    <col min="1" max="1" width="37.1416666666667" customWidth="1"/>
    <col min="2" max="14" width="17.1416666666667" customWidth="1"/>
  </cols>
  <sheetData>
    <row r="1" customHeight="1" spans="1:14">
      <c r="A1" s="1"/>
      <c r="B1" s="1"/>
      <c r="C1" s="1"/>
      <c r="D1" s="1"/>
      <c r="E1" s="1"/>
      <c r="F1" s="1"/>
      <c r="G1" s="1"/>
      <c r="H1" s="1"/>
      <c r="I1" s="1"/>
      <c r="J1" s="1"/>
      <c r="K1" s="1"/>
      <c r="L1" s="1"/>
      <c r="M1" s="1"/>
      <c r="N1" s="1"/>
    </row>
    <row r="2" ht="24.15" customHeight="1" spans="1:14">
      <c r="A2" s="19"/>
      <c r="B2" s="19"/>
      <c r="C2" s="19"/>
      <c r="D2" s="19"/>
      <c r="E2" s="19"/>
      <c r="F2" s="19"/>
      <c r="G2" s="19"/>
      <c r="H2" s="19"/>
      <c r="I2" s="19"/>
      <c r="J2" s="19"/>
      <c r="K2" s="19"/>
      <c r="L2" s="19"/>
      <c r="M2" s="19"/>
      <c r="N2" s="20" t="s">
        <v>1091</v>
      </c>
    </row>
    <row r="3" ht="45.15" customHeight="1" spans="1:14">
      <c r="A3" s="25" t="s">
        <v>1092</v>
      </c>
      <c r="B3" s="25"/>
      <c r="C3" s="25"/>
      <c r="D3" s="25"/>
      <c r="E3" s="25"/>
      <c r="F3" s="25"/>
      <c r="G3" s="25"/>
      <c r="H3" s="25"/>
      <c r="I3" s="25"/>
      <c r="J3" s="25"/>
      <c r="K3" s="25"/>
      <c r="L3" s="25"/>
      <c r="M3" s="25"/>
      <c r="N3" s="25"/>
    </row>
    <row r="4" ht="18.75" customHeight="1" spans="1:14">
      <c r="A4" s="19" t="s">
        <v>441</v>
      </c>
      <c r="B4" s="19"/>
      <c r="C4" s="19"/>
      <c r="D4" s="19"/>
      <c r="E4" s="19"/>
      <c r="F4" s="19"/>
      <c r="G4" s="19"/>
      <c r="H4" s="19"/>
      <c r="I4" s="19"/>
      <c r="J4" s="19"/>
      <c r="K4" s="19"/>
      <c r="L4" s="19"/>
      <c r="M4" s="19"/>
      <c r="N4" s="20" t="s">
        <v>29</v>
      </c>
    </row>
    <row r="5" ht="22.5" customHeight="1" spans="1:14">
      <c r="A5" s="28" t="s">
        <v>1093</v>
      </c>
      <c r="B5" s="28" t="s">
        <v>227</v>
      </c>
      <c r="C5" s="28"/>
      <c r="D5" s="28"/>
      <c r="E5" s="28" t="s">
        <v>1094</v>
      </c>
      <c r="F5" s="28"/>
      <c r="G5" s="28"/>
      <c r="H5" s="28"/>
      <c r="I5" s="28"/>
      <c r="J5" s="28"/>
      <c r="K5" s="28"/>
      <c r="L5" s="28"/>
      <c r="M5" s="28"/>
      <c r="N5" s="28"/>
    </row>
    <row r="6" ht="22.5" customHeight="1" spans="1:14">
      <c r="A6" s="28"/>
      <c r="B6" s="28" t="s">
        <v>32</v>
      </c>
      <c r="C6" s="28" t="s">
        <v>35</v>
      </c>
      <c r="D6" s="28" t="s">
        <v>1076</v>
      </c>
      <c r="E6" s="28" t="s">
        <v>1095</v>
      </c>
      <c r="F6" s="28" t="s">
        <v>1096</v>
      </c>
      <c r="G6" s="28" t="s">
        <v>1097</v>
      </c>
      <c r="H6" s="28" t="s">
        <v>1098</v>
      </c>
      <c r="I6" s="28" t="s">
        <v>1099</v>
      </c>
      <c r="J6" s="28" t="s">
        <v>1100</v>
      </c>
      <c r="K6" s="28" t="s">
        <v>1101</v>
      </c>
      <c r="L6" s="28" t="s">
        <v>1102</v>
      </c>
      <c r="M6" s="28" t="s">
        <v>1103</v>
      </c>
      <c r="N6" s="28" t="s">
        <v>1104</v>
      </c>
    </row>
    <row r="7" ht="18.75" customHeight="1" spans="1:14">
      <c r="A7" s="23"/>
      <c r="B7" s="23"/>
      <c r="C7" s="23"/>
      <c r="D7" s="23"/>
      <c r="E7" s="23"/>
      <c r="F7" s="23"/>
      <c r="G7" s="23"/>
      <c r="H7" s="23"/>
      <c r="I7" s="23"/>
      <c r="J7" s="23"/>
      <c r="K7" s="23"/>
      <c r="L7" s="23"/>
      <c r="M7" s="23"/>
      <c r="N7" s="23"/>
    </row>
    <row r="8" ht="18.75" customHeight="1" spans="1:14">
      <c r="A8" s="23"/>
      <c r="B8" s="23"/>
      <c r="C8" s="23"/>
      <c r="D8" s="23"/>
      <c r="E8" s="23"/>
      <c r="F8" s="23"/>
      <c r="G8" s="23"/>
      <c r="H8" s="23"/>
      <c r="I8" s="23"/>
      <c r="J8" s="23"/>
      <c r="K8" s="23"/>
      <c r="L8" s="23"/>
      <c r="M8" s="23"/>
      <c r="N8" s="23"/>
    </row>
    <row r="9" ht="18.75" customHeight="1" spans="1:14">
      <c r="A9" s="24"/>
      <c r="B9" s="23"/>
      <c r="C9" s="23"/>
      <c r="D9" s="23"/>
      <c r="E9" s="23"/>
      <c r="F9" s="23"/>
      <c r="G9" s="23"/>
      <c r="H9" s="23"/>
      <c r="I9" s="23"/>
      <c r="J9" s="23"/>
      <c r="K9" s="23"/>
      <c r="L9" s="23"/>
      <c r="M9" s="23"/>
      <c r="N9" s="23"/>
    </row>
  </sheetData>
  <mergeCells count="5">
    <mergeCell ref="A3:N3"/>
    <mergeCell ref="A4:C4"/>
    <mergeCell ref="B5:D5"/>
    <mergeCell ref="E5:N5"/>
    <mergeCell ref="A5:A6"/>
  </mergeCells>
  <pageMargins left="0.75" right="0.75" top="1" bottom="1" header="0.5" footer="0.5"/>
  <pageSetup paperSize="1" scale="35"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zoomScale="31" zoomScaleNormal="31" workbookViewId="0">
      <pane ySplit="1" topLeftCell="A2" activePane="bottomLeft" state="frozen"/>
      <selection/>
      <selection pane="bottomLeft" activeCell="U84" sqref="U84"/>
    </sheetView>
  </sheetViews>
  <sheetFormatPr defaultColWidth="8.85" defaultRowHeight="15" customHeight="1" outlineLevelRow="7"/>
  <cols>
    <col min="1" max="10" width="28.575" customWidth="1"/>
  </cols>
  <sheetData>
    <row r="1" customHeight="1" spans="1:10">
      <c r="A1" s="1"/>
      <c r="B1" s="1"/>
      <c r="C1" s="1"/>
      <c r="D1" s="1"/>
      <c r="E1" s="1"/>
      <c r="F1" s="1"/>
      <c r="G1" s="1"/>
      <c r="H1" s="1"/>
      <c r="I1" s="1"/>
      <c r="J1" s="1"/>
    </row>
    <row r="2" ht="18.75" customHeight="1" spans="1:10">
      <c r="A2" s="19"/>
      <c r="B2" s="19"/>
      <c r="C2" s="19"/>
      <c r="D2" s="19"/>
      <c r="E2" s="19"/>
      <c r="F2" s="19"/>
      <c r="G2" s="19"/>
      <c r="H2" s="19"/>
      <c r="I2" s="19"/>
      <c r="J2" s="20" t="s">
        <v>1105</v>
      </c>
    </row>
    <row r="3" ht="52.05" customHeight="1" spans="1:10">
      <c r="A3" s="25" t="s">
        <v>1106</v>
      </c>
      <c r="B3" s="26"/>
      <c r="C3" s="26"/>
      <c r="D3" s="26"/>
      <c r="E3" s="26"/>
      <c r="F3" s="26"/>
      <c r="G3" s="26"/>
      <c r="H3" s="26"/>
      <c r="I3" s="26"/>
      <c r="J3" s="26"/>
    </row>
    <row r="4" ht="21.3" customHeight="1" spans="1:10">
      <c r="A4" s="19" t="s">
        <v>441</v>
      </c>
      <c r="B4" s="19"/>
      <c r="C4" s="19"/>
      <c r="D4" s="27"/>
      <c r="E4" s="27"/>
      <c r="F4" s="27"/>
      <c r="G4" s="27"/>
      <c r="H4" s="27"/>
      <c r="I4" s="27"/>
      <c r="J4" s="27"/>
    </row>
    <row r="5" ht="27.15" customHeight="1" spans="1:10">
      <c r="A5" s="22" t="s">
        <v>442</v>
      </c>
      <c r="B5" s="22" t="s">
        <v>443</v>
      </c>
      <c r="C5" s="22" t="s">
        <v>444</v>
      </c>
      <c r="D5" s="22" t="s">
        <v>445</v>
      </c>
      <c r="E5" s="22" t="s">
        <v>446</v>
      </c>
      <c r="F5" s="22" t="s">
        <v>447</v>
      </c>
      <c r="G5" s="22" t="s">
        <v>448</v>
      </c>
      <c r="H5" s="22" t="s">
        <v>449</v>
      </c>
      <c r="I5" s="22" t="s">
        <v>450</v>
      </c>
      <c r="J5" s="22" t="s">
        <v>451</v>
      </c>
    </row>
    <row r="6" ht="18.75" customHeight="1" spans="1:10">
      <c r="A6" s="22" t="s">
        <v>46</v>
      </c>
      <c r="B6" s="22" t="s">
        <v>47</v>
      </c>
      <c r="C6" s="22" t="s">
        <v>48</v>
      </c>
      <c r="D6" s="22" t="s">
        <v>49</v>
      </c>
      <c r="E6" s="22" t="s">
        <v>50</v>
      </c>
      <c r="F6" s="22" t="s">
        <v>51</v>
      </c>
      <c r="G6" s="22" t="s">
        <v>52</v>
      </c>
      <c r="H6" s="22" t="s">
        <v>53</v>
      </c>
      <c r="I6" s="22" t="s">
        <v>54</v>
      </c>
      <c r="J6" s="22" t="s">
        <v>78</v>
      </c>
    </row>
    <row r="7" ht="18.75" customHeight="1" spans="1:10">
      <c r="A7" s="23"/>
      <c r="B7" s="23"/>
      <c r="C7" s="23"/>
      <c r="D7" s="23"/>
      <c r="E7" s="23"/>
      <c r="F7" s="23"/>
      <c r="G7" s="23"/>
      <c r="H7" s="23"/>
      <c r="I7" s="23"/>
      <c r="J7" s="23"/>
    </row>
    <row r="8" ht="18.75" customHeight="1" spans="1:10">
      <c r="A8" s="23"/>
      <c r="B8" s="23"/>
      <c r="C8" s="23"/>
      <c r="D8" s="23"/>
      <c r="E8" s="23"/>
      <c r="F8" s="23"/>
      <c r="G8" s="23"/>
      <c r="H8" s="23"/>
      <c r="I8" s="23"/>
      <c r="J8" s="23"/>
    </row>
  </sheetData>
  <mergeCells count="2">
    <mergeCell ref="A3:J3"/>
    <mergeCell ref="A4:C4"/>
  </mergeCells>
  <pageMargins left="0.75" right="0.75" top="1" bottom="1" header="0.5" footer="0.5"/>
  <pageSetup paperSize="1" scale="3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8"/>
  <sheetViews>
    <sheetView showZeros="0" zoomScale="39" zoomScaleNormal="39" workbookViewId="0">
      <pane ySplit="1" topLeftCell="A2" activePane="bottomLeft" state="frozen"/>
      <selection/>
      <selection pane="bottomLeft" activeCell="S69" sqref="S69"/>
    </sheetView>
  </sheetViews>
  <sheetFormatPr defaultColWidth="8.85" defaultRowHeight="15" customHeight="1" outlineLevelRow="7" outlineLevelCol="7"/>
  <cols>
    <col min="1" max="8" width="28.575" customWidth="1"/>
  </cols>
  <sheetData>
    <row r="1" customHeight="1" spans="1:8">
      <c r="A1" s="1"/>
      <c r="B1" s="1"/>
      <c r="C1" s="1"/>
      <c r="D1" s="1"/>
      <c r="E1" s="1"/>
      <c r="F1" s="1"/>
      <c r="G1" s="1"/>
      <c r="H1" s="1"/>
    </row>
    <row r="2" ht="18.75" customHeight="1" spans="1:8">
      <c r="A2" s="19"/>
      <c r="B2" s="19"/>
      <c r="C2" s="19"/>
      <c r="D2" s="19"/>
      <c r="E2" s="19"/>
      <c r="F2" s="19"/>
      <c r="G2" s="19"/>
      <c r="H2" s="20" t="s">
        <v>1107</v>
      </c>
    </row>
    <row r="3" ht="41.4" customHeight="1" spans="1:8">
      <c r="A3" s="21" t="s">
        <v>1108</v>
      </c>
      <c r="B3" s="21"/>
      <c r="C3" s="21"/>
      <c r="D3" s="21"/>
      <c r="E3" s="21"/>
      <c r="F3" s="21"/>
      <c r="G3" s="21"/>
      <c r="H3" s="21"/>
    </row>
    <row r="4" ht="18.75" customHeight="1" spans="1:8">
      <c r="A4" s="19" t="s">
        <v>441</v>
      </c>
      <c r="B4" s="19"/>
      <c r="C4" s="19"/>
      <c r="D4" s="19"/>
      <c r="E4" s="19"/>
      <c r="F4" s="19"/>
      <c r="G4" s="19"/>
      <c r="H4" s="19"/>
    </row>
    <row r="5" ht="18.75" customHeight="1" spans="1:8">
      <c r="A5" s="22" t="s">
        <v>220</v>
      </c>
      <c r="B5" s="22" t="s">
        <v>1109</v>
      </c>
      <c r="C5" s="22" t="s">
        <v>1110</v>
      </c>
      <c r="D5" s="22" t="s">
        <v>1111</v>
      </c>
      <c r="E5" s="22" t="s">
        <v>1072</v>
      </c>
      <c r="F5" s="22" t="s">
        <v>1112</v>
      </c>
      <c r="G5" s="22"/>
      <c r="H5" s="22"/>
    </row>
    <row r="6" ht="18.75" customHeight="1" spans="1:8">
      <c r="A6" s="22"/>
      <c r="B6" s="22"/>
      <c r="C6" s="22"/>
      <c r="D6" s="22"/>
      <c r="E6" s="22"/>
      <c r="F6" s="22" t="s">
        <v>1073</v>
      </c>
      <c r="G6" s="22" t="s">
        <v>1113</v>
      </c>
      <c r="H6" s="22" t="s">
        <v>1114</v>
      </c>
    </row>
    <row r="7" ht="18.75" customHeight="1" spans="1:8">
      <c r="A7" s="22" t="s">
        <v>46</v>
      </c>
      <c r="B7" s="22" t="s">
        <v>47</v>
      </c>
      <c r="C7" s="22" t="s">
        <v>48</v>
      </c>
      <c r="D7" s="22" t="s">
        <v>49</v>
      </c>
      <c r="E7" s="22" t="s">
        <v>50</v>
      </c>
      <c r="F7" s="22" t="s">
        <v>51</v>
      </c>
      <c r="G7" s="22" t="s">
        <v>52</v>
      </c>
      <c r="H7" s="22" t="s">
        <v>53</v>
      </c>
    </row>
    <row r="8" ht="18.75" customHeight="1" spans="1:8">
      <c r="A8" s="23"/>
      <c r="B8" s="23"/>
      <c r="C8" s="23"/>
      <c r="D8" s="23"/>
      <c r="E8" s="24"/>
      <c r="F8" s="24"/>
      <c r="G8" s="17"/>
      <c r="H8" s="17"/>
    </row>
  </sheetData>
  <mergeCells count="8">
    <mergeCell ref="A3:H3"/>
    <mergeCell ref="A4:C4"/>
    <mergeCell ref="F5:H5"/>
    <mergeCell ref="A5:A6"/>
    <mergeCell ref="B5:B6"/>
    <mergeCell ref="C5:C6"/>
    <mergeCell ref="D5:D6"/>
    <mergeCell ref="E5:E6"/>
  </mergeCells>
  <pageMargins left="0.75" right="0.75" top="1" bottom="1" header="0.5" footer="0.5"/>
  <pageSetup paperSize="1" scale="39"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zoomScale="37" zoomScaleNormal="37" workbookViewId="0">
      <pane ySplit="1" topLeftCell="A2" activePane="bottomLeft" state="frozen"/>
      <selection/>
      <selection pane="bottomLeft" activeCell="E38" sqref="E38"/>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customHeight="1" spans="1:11">
      <c r="A1" s="1"/>
      <c r="B1" s="1"/>
      <c r="C1" s="1"/>
      <c r="D1" s="1"/>
      <c r="E1" s="1"/>
      <c r="F1" s="1"/>
      <c r="G1" s="1"/>
      <c r="H1" s="1"/>
      <c r="I1" s="1"/>
      <c r="J1" s="1"/>
      <c r="K1" s="1"/>
    </row>
    <row r="2" ht="18.75" customHeight="1" spans="1:11">
      <c r="A2" s="2"/>
      <c r="B2" s="2"/>
      <c r="C2" s="2"/>
      <c r="D2" s="2"/>
      <c r="E2" s="2"/>
      <c r="F2" s="2"/>
      <c r="G2" s="2"/>
      <c r="H2" s="3"/>
      <c r="I2" s="3"/>
      <c r="J2" s="3"/>
      <c r="K2" s="3" t="s">
        <v>1115</v>
      </c>
    </row>
    <row r="3" ht="45" customHeight="1" spans="1:11">
      <c r="A3" s="4" t="s">
        <v>1116</v>
      </c>
      <c r="B3" s="4"/>
      <c r="C3" s="4"/>
      <c r="D3" s="4"/>
      <c r="E3" s="4"/>
      <c r="F3" s="4"/>
      <c r="G3" s="4"/>
      <c r="H3" s="4"/>
      <c r="I3" s="4"/>
      <c r="J3" s="4"/>
      <c r="K3" s="4"/>
    </row>
    <row r="4" ht="18.75" customHeight="1" spans="1:11">
      <c r="A4" s="5" t="str">
        <f>"单位名称："&amp;"新平彝族傣族自治县新化乡人民政府"</f>
        <v>单位名称：新平彝族傣族自治县新化乡人民政府</v>
      </c>
      <c r="B4" s="5"/>
      <c r="C4" s="5"/>
      <c r="D4" s="5"/>
      <c r="E4" s="5"/>
      <c r="F4" s="5"/>
      <c r="G4" s="5"/>
      <c r="H4" s="6"/>
      <c r="I4" s="6"/>
      <c r="J4" s="6"/>
      <c r="K4" s="6" t="s">
        <v>29</v>
      </c>
    </row>
    <row r="5" ht="18.75" customHeight="1" spans="1:11">
      <c r="A5" s="13" t="s">
        <v>320</v>
      </c>
      <c r="B5" s="13" t="s">
        <v>222</v>
      </c>
      <c r="C5" s="13" t="s">
        <v>321</v>
      </c>
      <c r="D5" s="13" t="s">
        <v>223</v>
      </c>
      <c r="E5" s="13" t="s">
        <v>224</v>
      </c>
      <c r="F5" s="13" t="s">
        <v>322</v>
      </c>
      <c r="G5" s="13" t="s">
        <v>226</v>
      </c>
      <c r="H5" s="13" t="s">
        <v>32</v>
      </c>
      <c r="I5" s="13" t="s">
        <v>1117</v>
      </c>
      <c r="J5" s="13"/>
      <c r="K5" s="13"/>
    </row>
    <row r="6" ht="18.75" customHeight="1" spans="1:11">
      <c r="A6" s="13"/>
      <c r="B6" s="13"/>
      <c r="C6" s="13"/>
      <c r="D6" s="13"/>
      <c r="E6" s="13"/>
      <c r="F6" s="13"/>
      <c r="G6" s="13"/>
      <c r="H6" s="13"/>
      <c r="I6" s="13" t="s">
        <v>35</v>
      </c>
      <c r="J6" s="13" t="s">
        <v>36</v>
      </c>
      <c r="K6" s="13" t="s">
        <v>37</v>
      </c>
    </row>
    <row r="7" ht="22.65" customHeight="1" spans="1:11">
      <c r="A7" s="13"/>
      <c r="B7" s="13"/>
      <c r="C7" s="13"/>
      <c r="D7" s="13"/>
      <c r="E7" s="13"/>
      <c r="F7" s="13"/>
      <c r="G7" s="13"/>
      <c r="H7" s="13"/>
      <c r="I7" s="13"/>
      <c r="J7" s="13"/>
      <c r="K7" s="13"/>
    </row>
    <row r="8" ht="18.75" customHeight="1" spans="1:11">
      <c r="A8" s="14" t="s">
        <v>46</v>
      </c>
      <c r="B8" s="14">
        <v>2</v>
      </c>
      <c r="C8" s="14">
        <v>3</v>
      </c>
      <c r="D8" s="14">
        <v>4</v>
      </c>
      <c r="E8" s="14">
        <v>5</v>
      </c>
      <c r="F8" s="14">
        <v>6</v>
      </c>
      <c r="G8" s="14">
        <v>7</v>
      </c>
      <c r="H8" s="14">
        <v>8</v>
      </c>
      <c r="I8" s="14">
        <v>9</v>
      </c>
      <c r="J8" s="14">
        <v>10</v>
      </c>
      <c r="K8" s="14">
        <v>11</v>
      </c>
    </row>
    <row r="9" ht="20.25" customHeight="1" spans="1:11">
      <c r="A9" s="15"/>
      <c r="B9" s="16" t="s">
        <v>489</v>
      </c>
      <c r="C9" s="15"/>
      <c r="D9" s="15"/>
      <c r="E9" s="15"/>
      <c r="F9" s="15"/>
      <c r="G9" s="15"/>
      <c r="H9" s="17">
        <v>50000</v>
      </c>
      <c r="I9" s="17">
        <v>50000</v>
      </c>
      <c r="J9" s="17"/>
      <c r="K9" s="17"/>
    </row>
    <row r="10" ht="20.25" customHeight="1" spans="1:11">
      <c r="A10" s="15" t="s">
        <v>1118</v>
      </c>
      <c r="B10" s="16" t="s">
        <v>489</v>
      </c>
      <c r="C10" s="15" t="s">
        <v>60</v>
      </c>
      <c r="D10" s="15" t="s">
        <v>1119</v>
      </c>
      <c r="E10" s="15" t="s">
        <v>1120</v>
      </c>
      <c r="F10" s="15" t="s">
        <v>1121</v>
      </c>
      <c r="G10" s="15" t="s">
        <v>1122</v>
      </c>
      <c r="H10" s="17">
        <v>50000</v>
      </c>
      <c r="I10" s="17">
        <v>50000</v>
      </c>
      <c r="J10" s="17"/>
      <c r="K10" s="17"/>
    </row>
    <row r="11" ht="20.25" customHeight="1" spans="1:11">
      <c r="A11" s="18" t="s">
        <v>32</v>
      </c>
      <c r="B11" s="18"/>
      <c r="C11" s="18"/>
      <c r="D11" s="18"/>
      <c r="E11" s="18"/>
      <c r="F11" s="18"/>
      <c r="G11" s="18"/>
      <c r="H11" s="17">
        <v>50000</v>
      </c>
      <c r="I11" s="17">
        <v>50000</v>
      </c>
      <c r="J11" s="17"/>
      <c r="K11" s="17"/>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1" scale="37"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1"/>
  <sheetViews>
    <sheetView showZeros="0" zoomScale="55" zoomScaleNormal="55" workbookViewId="0">
      <pane ySplit="1" topLeftCell="A2" activePane="bottomLeft" state="frozen"/>
      <selection/>
      <selection pane="bottomLeft" activeCell="K21" sqref="K2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customHeight="1" spans="1:7">
      <c r="A1" s="1"/>
      <c r="B1" s="1"/>
      <c r="C1" s="1"/>
      <c r="D1" s="1"/>
      <c r="E1" s="1"/>
      <c r="F1" s="1"/>
      <c r="G1" s="1"/>
    </row>
    <row r="2" ht="18.75" customHeight="1" spans="1:7">
      <c r="A2" s="2"/>
      <c r="B2" s="2"/>
      <c r="C2" s="2"/>
      <c r="D2" s="2"/>
      <c r="E2" s="3"/>
      <c r="F2" s="3"/>
      <c r="G2" s="3" t="s">
        <v>1123</v>
      </c>
    </row>
    <row r="3" ht="45" customHeight="1" spans="1:7">
      <c r="A3" s="4" t="s">
        <v>1124</v>
      </c>
      <c r="B3" s="4"/>
      <c r="C3" s="4"/>
      <c r="D3" s="4"/>
      <c r="E3" s="4"/>
      <c r="F3" s="4"/>
      <c r="G3" s="4"/>
    </row>
    <row r="4" ht="24.15" customHeight="1" spans="1:7">
      <c r="A4" s="5" t="str">
        <f>"单位名称："&amp;"新平彝族傣族自治县新化乡人民政府"</f>
        <v>单位名称：新平彝族傣族自治县新化乡人民政府</v>
      </c>
      <c r="B4" s="5"/>
      <c r="C4" s="5"/>
      <c r="D4" s="5"/>
      <c r="E4" s="6"/>
      <c r="F4" s="6"/>
      <c r="G4" s="6" t="s">
        <v>29</v>
      </c>
    </row>
    <row r="5" ht="18.75" customHeight="1" spans="1:7">
      <c r="A5" s="7" t="s">
        <v>321</v>
      </c>
      <c r="B5" s="7" t="s">
        <v>320</v>
      </c>
      <c r="C5" s="7" t="s">
        <v>222</v>
      </c>
      <c r="D5" s="7" t="s">
        <v>1125</v>
      </c>
      <c r="E5" s="7" t="s">
        <v>35</v>
      </c>
      <c r="F5" s="7"/>
      <c r="G5" s="7"/>
    </row>
    <row r="6" ht="18.75" customHeight="1" spans="1:7">
      <c r="A6" s="7"/>
      <c r="B6" s="7"/>
      <c r="C6" s="7"/>
      <c r="D6" s="7"/>
      <c r="E6" s="7">
        <v>2025</v>
      </c>
      <c r="F6" s="7">
        <v>2026</v>
      </c>
      <c r="G6" s="7">
        <v>2027</v>
      </c>
    </row>
    <row r="7" ht="22.65" customHeight="1" spans="1:7">
      <c r="A7" s="7"/>
      <c r="B7" s="7"/>
      <c r="C7" s="7"/>
      <c r="D7" s="7"/>
      <c r="E7" s="7"/>
      <c r="F7" s="7"/>
      <c r="G7" s="7"/>
    </row>
    <row r="8" ht="18.75" customHeight="1" spans="1:7">
      <c r="A8" s="8" t="s">
        <v>46</v>
      </c>
      <c r="B8" s="8">
        <v>2</v>
      </c>
      <c r="C8" s="8">
        <v>3</v>
      </c>
      <c r="D8" s="8">
        <v>4</v>
      </c>
      <c r="E8" s="8">
        <v>5</v>
      </c>
      <c r="F8" s="8">
        <v>6</v>
      </c>
      <c r="G8" s="8">
        <v>7</v>
      </c>
    </row>
    <row r="9" ht="20.25" customHeight="1" spans="1:7">
      <c r="A9" s="9" t="s">
        <v>60</v>
      </c>
      <c r="B9" s="9" t="s">
        <v>326</v>
      </c>
      <c r="C9" s="10" t="s">
        <v>325</v>
      </c>
      <c r="D9" s="9" t="s">
        <v>1126</v>
      </c>
      <c r="E9" s="11">
        <v>172900</v>
      </c>
      <c r="F9" s="11"/>
      <c r="G9" s="11"/>
    </row>
    <row r="10" ht="20.25" customHeight="1" spans="1:7">
      <c r="A10" s="9" t="s">
        <v>60</v>
      </c>
      <c r="B10" s="9" t="s">
        <v>331</v>
      </c>
      <c r="C10" s="10" t="s">
        <v>330</v>
      </c>
      <c r="D10" s="9" t="s">
        <v>1126</v>
      </c>
      <c r="E10" s="11">
        <v>4549400</v>
      </c>
      <c r="F10" s="11"/>
      <c r="G10" s="11"/>
    </row>
    <row r="11" ht="20.25" customHeight="1" spans="1:7">
      <c r="A11" s="9" t="s">
        <v>60</v>
      </c>
      <c r="B11" s="9" t="s">
        <v>331</v>
      </c>
      <c r="C11" s="10" t="s">
        <v>335</v>
      </c>
      <c r="D11" s="9" t="s">
        <v>1126</v>
      </c>
      <c r="E11" s="11">
        <v>10800</v>
      </c>
      <c r="F11" s="11"/>
      <c r="G11" s="11"/>
    </row>
    <row r="12" ht="20.25" customHeight="1" spans="1:7">
      <c r="A12" s="9" t="s">
        <v>60</v>
      </c>
      <c r="B12" s="9" t="s">
        <v>331</v>
      </c>
      <c r="C12" s="10" t="s">
        <v>337</v>
      </c>
      <c r="D12" s="9" t="s">
        <v>1126</v>
      </c>
      <c r="E12" s="11">
        <v>636000</v>
      </c>
      <c r="F12" s="11"/>
      <c r="G12" s="11"/>
    </row>
    <row r="13" ht="20.25" customHeight="1" spans="1:7">
      <c r="A13" s="9" t="s">
        <v>60</v>
      </c>
      <c r="B13" s="9" t="s">
        <v>340</v>
      </c>
      <c r="C13" s="10" t="s">
        <v>339</v>
      </c>
      <c r="D13" s="9" t="s">
        <v>1126</v>
      </c>
      <c r="E13" s="11">
        <v>5000</v>
      </c>
      <c r="F13" s="11"/>
      <c r="G13" s="11"/>
    </row>
    <row r="14" ht="20.25" customHeight="1" spans="1:7">
      <c r="A14" s="9" t="s">
        <v>60</v>
      </c>
      <c r="B14" s="9" t="s">
        <v>331</v>
      </c>
      <c r="C14" s="10" t="s">
        <v>344</v>
      </c>
      <c r="D14" s="9" t="s">
        <v>1126</v>
      </c>
      <c r="E14" s="11">
        <v>3082000</v>
      </c>
      <c r="F14" s="11"/>
      <c r="G14" s="11"/>
    </row>
    <row r="15" ht="20.25" customHeight="1" spans="1:7">
      <c r="A15" s="9" t="s">
        <v>60</v>
      </c>
      <c r="B15" s="9" t="s">
        <v>331</v>
      </c>
      <c r="C15" s="10" t="s">
        <v>346</v>
      </c>
      <c r="D15" s="9" t="s">
        <v>1126</v>
      </c>
      <c r="E15" s="11">
        <v>81800</v>
      </c>
      <c r="F15" s="11"/>
      <c r="G15" s="11"/>
    </row>
    <row r="16" ht="20.25" customHeight="1" spans="1:7">
      <c r="A16" s="9" t="s">
        <v>60</v>
      </c>
      <c r="B16" s="9" t="s">
        <v>331</v>
      </c>
      <c r="C16" s="10" t="s">
        <v>348</v>
      </c>
      <c r="D16" s="9" t="s">
        <v>1126</v>
      </c>
      <c r="E16" s="11">
        <v>654000</v>
      </c>
      <c r="F16" s="11"/>
      <c r="G16" s="11"/>
    </row>
    <row r="17" ht="20.25" customHeight="1" spans="1:7">
      <c r="A17" s="9" t="s">
        <v>60</v>
      </c>
      <c r="B17" s="9" t="s">
        <v>331</v>
      </c>
      <c r="C17" s="10" t="s">
        <v>357</v>
      </c>
      <c r="D17" s="9" t="s">
        <v>1126</v>
      </c>
      <c r="E17" s="11">
        <v>205800</v>
      </c>
      <c r="F17" s="11"/>
      <c r="G17" s="11"/>
    </row>
    <row r="18" ht="20.25" customHeight="1" spans="1:7">
      <c r="A18" s="9" t="s">
        <v>60</v>
      </c>
      <c r="B18" s="9" t="s">
        <v>340</v>
      </c>
      <c r="C18" s="10" t="s">
        <v>359</v>
      </c>
      <c r="D18" s="9" t="s">
        <v>1126</v>
      </c>
      <c r="E18" s="11">
        <v>7120</v>
      </c>
      <c r="F18" s="11"/>
      <c r="G18" s="11"/>
    </row>
    <row r="19" ht="20.25" customHeight="1" spans="1:7">
      <c r="A19" s="9" t="s">
        <v>60</v>
      </c>
      <c r="B19" s="9" t="s">
        <v>340</v>
      </c>
      <c r="C19" s="10" t="s">
        <v>361</v>
      </c>
      <c r="D19" s="9" t="s">
        <v>1126</v>
      </c>
      <c r="E19" s="11"/>
      <c r="F19" s="11"/>
      <c r="G19" s="11"/>
    </row>
    <row r="20" ht="20.25" customHeight="1" spans="1:7">
      <c r="A20" s="9" t="s">
        <v>60</v>
      </c>
      <c r="B20" s="9" t="s">
        <v>340</v>
      </c>
      <c r="C20" s="10" t="s">
        <v>363</v>
      </c>
      <c r="D20" s="9" t="s">
        <v>1126</v>
      </c>
      <c r="E20" s="11">
        <v>64000</v>
      </c>
      <c r="F20" s="11"/>
      <c r="G20" s="11"/>
    </row>
    <row r="21" ht="20.25" customHeight="1" spans="1:7">
      <c r="A21" s="9" t="s">
        <v>60</v>
      </c>
      <c r="B21" s="9" t="s">
        <v>326</v>
      </c>
      <c r="C21" s="10" t="s">
        <v>365</v>
      </c>
      <c r="D21" s="9" t="s">
        <v>1126</v>
      </c>
      <c r="E21" s="11">
        <v>1800</v>
      </c>
      <c r="F21" s="11"/>
      <c r="G21" s="11"/>
    </row>
    <row r="22" ht="20.25" customHeight="1" spans="1:7">
      <c r="A22" s="9" t="s">
        <v>60</v>
      </c>
      <c r="B22" s="9" t="s">
        <v>340</v>
      </c>
      <c r="C22" s="10" t="s">
        <v>367</v>
      </c>
      <c r="D22" s="9" t="s">
        <v>1126</v>
      </c>
      <c r="E22" s="11"/>
      <c r="F22" s="11"/>
      <c r="G22" s="11"/>
    </row>
    <row r="23" ht="20.25" customHeight="1" spans="1:7">
      <c r="A23" s="9" t="s">
        <v>60</v>
      </c>
      <c r="B23" s="9" t="s">
        <v>331</v>
      </c>
      <c r="C23" s="10" t="s">
        <v>489</v>
      </c>
      <c r="D23" s="9" t="s">
        <v>1126</v>
      </c>
      <c r="E23" s="11"/>
      <c r="F23" s="11"/>
      <c r="G23" s="11"/>
    </row>
    <row r="24" ht="20.25" customHeight="1" spans="1:7">
      <c r="A24" s="9" t="s">
        <v>60</v>
      </c>
      <c r="B24" s="9" t="s">
        <v>326</v>
      </c>
      <c r="C24" s="10" t="s">
        <v>369</v>
      </c>
      <c r="D24" s="9" t="s">
        <v>1126</v>
      </c>
      <c r="E24" s="11">
        <v>113570</v>
      </c>
      <c r="F24" s="11"/>
      <c r="G24" s="11"/>
    </row>
    <row r="25" ht="20.25" customHeight="1" spans="1:7">
      <c r="A25" s="9" t="s">
        <v>60</v>
      </c>
      <c r="B25" s="9" t="s">
        <v>340</v>
      </c>
      <c r="C25" s="10" t="s">
        <v>373</v>
      </c>
      <c r="D25" s="9" t="s">
        <v>1126</v>
      </c>
      <c r="E25" s="11"/>
      <c r="F25" s="11"/>
      <c r="G25" s="11"/>
    </row>
    <row r="26" ht="20.25" customHeight="1" spans="1:7">
      <c r="A26" s="9" t="s">
        <v>60</v>
      </c>
      <c r="B26" s="9" t="s">
        <v>331</v>
      </c>
      <c r="C26" s="10" t="s">
        <v>377</v>
      </c>
      <c r="D26" s="9" t="s">
        <v>1126</v>
      </c>
      <c r="E26" s="11">
        <v>21280</v>
      </c>
      <c r="F26" s="11"/>
      <c r="G26" s="11"/>
    </row>
    <row r="27" ht="20.25" customHeight="1" spans="1:7">
      <c r="A27" s="9" t="s">
        <v>60</v>
      </c>
      <c r="B27" s="9" t="s">
        <v>331</v>
      </c>
      <c r="C27" s="10" t="s">
        <v>379</v>
      </c>
      <c r="D27" s="9" t="s">
        <v>1126</v>
      </c>
      <c r="E27" s="11">
        <v>129600</v>
      </c>
      <c r="F27" s="11"/>
      <c r="G27" s="11"/>
    </row>
    <row r="28" ht="20.25" customHeight="1" spans="1:7">
      <c r="A28" s="9" t="s">
        <v>60</v>
      </c>
      <c r="B28" s="9" t="s">
        <v>340</v>
      </c>
      <c r="C28" s="10" t="s">
        <v>381</v>
      </c>
      <c r="D28" s="9" t="s">
        <v>1126</v>
      </c>
      <c r="E28" s="11"/>
      <c r="F28" s="11"/>
      <c r="G28" s="11"/>
    </row>
    <row r="29" ht="20.25" customHeight="1" spans="1:7">
      <c r="A29" s="9" t="s">
        <v>60</v>
      </c>
      <c r="B29" s="9" t="s">
        <v>340</v>
      </c>
      <c r="C29" s="10" t="s">
        <v>383</v>
      </c>
      <c r="D29" s="9" t="s">
        <v>1126</v>
      </c>
      <c r="E29" s="11"/>
      <c r="F29" s="11"/>
      <c r="G29" s="11"/>
    </row>
    <row r="30" ht="20.25" customHeight="1" spans="1:7">
      <c r="A30" s="9" t="s">
        <v>60</v>
      </c>
      <c r="B30" s="9" t="s">
        <v>331</v>
      </c>
      <c r="C30" s="10" t="s">
        <v>385</v>
      </c>
      <c r="D30" s="9" t="s">
        <v>1126</v>
      </c>
      <c r="E30" s="11">
        <v>102978</v>
      </c>
      <c r="F30" s="11"/>
      <c r="G30" s="11"/>
    </row>
    <row r="31" ht="20.25" customHeight="1" spans="1:7">
      <c r="A31" s="12" t="s">
        <v>32</v>
      </c>
      <c r="B31" s="12"/>
      <c r="C31" s="12"/>
      <c r="D31" s="12"/>
      <c r="E31" s="11">
        <v>9838048</v>
      </c>
      <c r="F31" s="11"/>
      <c r="G31" s="11"/>
    </row>
  </sheetData>
  <mergeCells count="11">
    <mergeCell ref="A3:G3"/>
    <mergeCell ref="A4:D4"/>
    <mergeCell ref="E5:G5"/>
    <mergeCell ref="A31:D31"/>
    <mergeCell ref="A5:A7"/>
    <mergeCell ref="B5:B7"/>
    <mergeCell ref="C5:C7"/>
    <mergeCell ref="D5:D7"/>
    <mergeCell ref="E6:E7"/>
    <mergeCell ref="F6:F7"/>
    <mergeCell ref="G6:G7"/>
  </mergeCells>
  <pageMargins left="0.75" right="0.75" top="1" bottom="1" header="0.5" footer="0.5"/>
  <pageSetup paperSize="1" scale="55"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6"/>
  <sheetViews>
    <sheetView showZeros="0" zoomScale="26" zoomScaleNormal="26" workbookViewId="0">
      <pane ySplit="1" topLeftCell="A2" activePane="bottomLeft" state="frozen"/>
      <selection/>
      <selection pane="bottomLeft" activeCell="Y102" sqref="Y102"/>
    </sheetView>
  </sheetViews>
  <sheetFormatPr defaultColWidth="8.85" defaultRowHeight="15" customHeight="1"/>
  <cols>
    <col min="1" max="1" width="25.275" customWidth="1"/>
    <col min="2" max="2" width="29.9833333333333" customWidth="1"/>
    <col min="3" max="19" width="17.1416666666667" customWidth="1"/>
  </cols>
  <sheetData>
    <row r="1" customHeight="1" spans="1:19">
      <c r="A1" s="1"/>
      <c r="B1" s="1"/>
      <c r="C1" s="1"/>
      <c r="D1" s="1"/>
      <c r="E1" s="1"/>
      <c r="F1" s="1"/>
      <c r="G1" s="1"/>
      <c r="H1" s="1"/>
      <c r="I1" s="1"/>
      <c r="J1" s="1"/>
      <c r="K1" s="1"/>
      <c r="L1" s="1"/>
      <c r="M1" s="1"/>
      <c r="N1" s="1"/>
      <c r="O1" s="1"/>
      <c r="P1" s="1"/>
      <c r="Q1" s="1"/>
      <c r="R1" s="1"/>
      <c r="S1" s="1"/>
    </row>
    <row r="2" ht="18.75" customHeight="1" spans="1:19">
      <c r="A2" s="2"/>
      <c r="B2" s="2"/>
      <c r="C2" s="2"/>
      <c r="D2" s="2"/>
      <c r="E2" s="2"/>
      <c r="F2" s="2"/>
      <c r="G2" s="2"/>
      <c r="H2" s="2"/>
      <c r="I2" s="3"/>
      <c r="J2" s="3"/>
      <c r="K2" s="3"/>
      <c r="L2" s="3"/>
      <c r="M2" s="3"/>
      <c r="N2" s="3"/>
      <c r="O2" s="3"/>
      <c r="P2" s="3"/>
      <c r="Q2" s="3"/>
      <c r="R2" s="3"/>
      <c r="S2" s="3" t="s">
        <v>27</v>
      </c>
    </row>
    <row r="3" ht="37.5" customHeight="1" spans="1:19">
      <c r="A3" s="4" t="s">
        <v>28</v>
      </c>
      <c r="B3" s="4"/>
      <c r="C3" s="4"/>
      <c r="D3" s="4"/>
      <c r="E3" s="4"/>
      <c r="F3" s="4"/>
      <c r="G3" s="4"/>
      <c r="H3" s="4"/>
      <c r="I3" s="4"/>
      <c r="J3" s="4"/>
      <c r="K3" s="4"/>
      <c r="L3" s="4"/>
      <c r="M3" s="4"/>
      <c r="N3" s="4"/>
      <c r="O3" s="4"/>
      <c r="P3" s="4"/>
      <c r="Q3" s="4"/>
      <c r="R3" s="4"/>
      <c r="S3" s="4"/>
    </row>
    <row r="4" ht="18.75" customHeight="1" spans="1:19">
      <c r="A4" s="5" t="str">
        <f>"单位名称："&amp;"新平彝族傣族自治县新化乡人民政府"</f>
        <v>单位名称：新平彝族傣族自治县新化乡人民政府</v>
      </c>
      <c r="B4" s="5"/>
      <c r="C4" s="5"/>
      <c r="D4" s="5"/>
      <c r="E4" s="54"/>
      <c r="F4" s="54"/>
      <c r="G4" s="54"/>
      <c r="H4" s="54"/>
      <c r="I4" s="6"/>
      <c r="J4" s="6"/>
      <c r="K4" s="6"/>
      <c r="L4" s="6"/>
      <c r="M4" s="6"/>
      <c r="N4" s="6"/>
      <c r="O4" s="6"/>
      <c r="P4" s="6"/>
      <c r="Q4" s="6"/>
      <c r="R4" s="6"/>
      <c r="S4" s="6" t="s">
        <v>29</v>
      </c>
    </row>
    <row r="5" ht="18.75" customHeight="1" spans="1:19">
      <c r="A5" s="13" t="s">
        <v>30</v>
      </c>
      <c r="B5" s="78" t="s">
        <v>31</v>
      </c>
      <c r="C5" s="78" t="s">
        <v>32</v>
      </c>
      <c r="D5" s="78" t="s">
        <v>33</v>
      </c>
      <c r="E5" s="78"/>
      <c r="F5" s="78"/>
      <c r="G5" s="78"/>
      <c r="H5" s="78"/>
      <c r="I5" s="78"/>
      <c r="J5" s="82"/>
      <c r="K5" s="82"/>
      <c r="L5" s="82"/>
      <c r="M5" s="82"/>
      <c r="N5" s="82"/>
      <c r="O5" s="78" t="s">
        <v>20</v>
      </c>
      <c r="P5" s="78"/>
      <c r="Q5" s="78"/>
      <c r="R5" s="78"/>
      <c r="S5" s="78"/>
    </row>
    <row r="6" ht="18.75" customHeight="1" spans="1:19">
      <c r="A6" s="13"/>
      <c r="B6" s="78"/>
      <c r="C6" s="78"/>
      <c r="D6" s="79" t="s">
        <v>34</v>
      </c>
      <c r="E6" s="79" t="s">
        <v>35</v>
      </c>
      <c r="F6" s="79" t="s">
        <v>36</v>
      </c>
      <c r="G6" s="79" t="s">
        <v>37</v>
      </c>
      <c r="H6" s="79" t="s">
        <v>38</v>
      </c>
      <c r="I6" s="83" t="s">
        <v>39</v>
      </c>
      <c r="J6" s="84"/>
      <c r="K6" s="84"/>
      <c r="L6" s="84"/>
      <c r="M6" s="84"/>
      <c r="N6" s="84"/>
      <c r="O6" s="83" t="s">
        <v>34</v>
      </c>
      <c r="P6" s="83" t="s">
        <v>35</v>
      </c>
      <c r="Q6" s="83" t="s">
        <v>36</v>
      </c>
      <c r="R6" s="83" t="s">
        <v>37</v>
      </c>
      <c r="S6" s="79" t="s">
        <v>40</v>
      </c>
    </row>
    <row r="7" ht="18.75" customHeight="1" spans="1:19">
      <c r="A7" s="13"/>
      <c r="B7" s="78"/>
      <c r="C7" s="78"/>
      <c r="D7" s="79"/>
      <c r="E7" s="79"/>
      <c r="F7" s="79"/>
      <c r="G7" s="79"/>
      <c r="H7" s="79"/>
      <c r="I7" s="83" t="s">
        <v>34</v>
      </c>
      <c r="J7" s="83" t="s">
        <v>41</v>
      </c>
      <c r="K7" s="83" t="s">
        <v>42</v>
      </c>
      <c r="L7" s="83" t="s">
        <v>43</v>
      </c>
      <c r="M7" s="83" t="s">
        <v>44</v>
      </c>
      <c r="N7" s="83" t="s">
        <v>45</v>
      </c>
      <c r="O7" s="83"/>
      <c r="P7" s="83"/>
      <c r="Q7" s="83"/>
      <c r="R7" s="83"/>
      <c r="S7" s="79"/>
    </row>
    <row r="8" ht="18.75" customHeight="1" spans="1:19">
      <c r="A8" s="80" t="s">
        <v>46</v>
      </c>
      <c r="B8" s="14" t="s">
        <v>47</v>
      </c>
      <c r="C8" s="14" t="s">
        <v>48</v>
      </c>
      <c r="D8" s="14" t="s">
        <v>49</v>
      </c>
      <c r="E8" s="80" t="s">
        <v>50</v>
      </c>
      <c r="F8" s="14" t="s">
        <v>51</v>
      </c>
      <c r="G8" s="14" t="s">
        <v>52</v>
      </c>
      <c r="H8" s="80" t="s">
        <v>53</v>
      </c>
      <c r="I8" s="14" t="s">
        <v>54</v>
      </c>
      <c r="J8" s="14">
        <v>10</v>
      </c>
      <c r="K8" s="14">
        <v>11</v>
      </c>
      <c r="L8" s="14">
        <v>12</v>
      </c>
      <c r="M8" s="14">
        <v>13</v>
      </c>
      <c r="N8" s="14">
        <v>14</v>
      </c>
      <c r="O8" s="14">
        <v>15</v>
      </c>
      <c r="P8" s="14">
        <v>16</v>
      </c>
      <c r="Q8" s="14">
        <v>17</v>
      </c>
      <c r="R8" s="14">
        <v>18</v>
      </c>
      <c r="S8" s="14">
        <v>19</v>
      </c>
    </row>
    <row r="9" ht="20.25" customHeight="1" spans="1:19">
      <c r="A9" s="16" t="s">
        <v>55</v>
      </c>
      <c r="B9" s="16" t="s">
        <v>56</v>
      </c>
      <c r="C9" s="17">
        <v>28057773.91</v>
      </c>
      <c r="D9" s="17">
        <v>27279773.91</v>
      </c>
      <c r="E9" s="17">
        <v>25711773.91</v>
      </c>
      <c r="F9" s="17"/>
      <c r="G9" s="17"/>
      <c r="H9" s="17"/>
      <c r="I9" s="17">
        <v>778000</v>
      </c>
      <c r="J9" s="17"/>
      <c r="K9" s="17"/>
      <c r="L9" s="17"/>
      <c r="M9" s="17"/>
      <c r="N9" s="17">
        <v>778000</v>
      </c>
      <c r="O9" s="17"/>
      <c r="P9" s="17"/>
      <c r="Q9" s="17"/>
      <c r="R9" s="17"/>
      <c r="S9" s="17"/>
    </row>
    <row r="10" ht="20.25" customHeight="1" spans="1:19">
      <c r="A10" s="76" t="s">
        <v>57</v>
      </c>
      <c r="B10" s="76" t="s">
        <v>58</v>
      </c>
      <c r="C10" s="17">
        <v>2088987.7</v>
      </c>
      <c r="D10" s="17">
        <v>2088987.7</v>
      </c>
      <c r="E10" s="17">
        <v>2088987.7</v>
      </c>
      <c r="F10" s="17"/>
      <c r="G10" s="17"/>
      <c r="H10" s="17"/>
      <c r="I10" s="17"/>
      <c r="J10" s="17"/>
      <c r="K10" s="17"/>
      <c r="L10" s="17"/>
      <c r="M10" s="17"/>
      <c r="N10" s="17"/>
      <c r="O10" s="23"/>
      <c r="P10" s="23"/>
      <c r="Q10" s="23"/>
      <c r="R10" s="23"/>
      <c r="S10" s="23"/>
    </row>
    <row r="11" ht="20.25" customHeight="1" spans="1:19">
      <c r="A11" s="76" t="s">
        <v>59</v>
      </c>
      <c r="B11" s="76" t="s">
        <v>60</v>
      </c>
      <c r="C11" s="17">
        <v>20845238.86</v>
      </c>
      <c r="D11" s="17">
        <v>20067238.86</v>
      </c>
      <c r="E11" s="17">
        <v>18499238.86</v>
      </c>
      <c r="F11" s="17">
        <v>1568000</v>
      </c>
      <c r="G11" s="17"/>
      <c r="H11" s="17"/>
      <c r="I11" s="17">
        <v>778000</v>
      </c>
      <c r="J11" s="17"/>
      <c r="K11" s="17"/>
      <c r="L11" s="17"/>
      <c r="M11" s="17"/>
      <c r="N11" s="17">
        <v>778000</v>
      </c>
      <c r="O11" s="23"/>
      <c r="P11" s="23"/>
      <c r="Q11" s="23"/>
      <c r="R11" s="23"/>
      <c r="S11" s="23"/>
    </row>
    <row r="12" ht="20.25" customHeight="1" spans="1:19">
      <c r="A12" s="76" t="s">
        <v>61</v>
      </c>
      <c r="B12" s="76" t="s">
        <v>62</v>
      </c>
      <c r="C12" s="17">
        <v>919087</v>
      </c>
      <c r="D12" s="17">
        <v>919087</v>
      </c>
      <c r="E12" s="17">
        <v>919087</v>
      </c>
      <c r="F12" s="17"/>
      <c r="G12" s="17"/>
      <c r="H12" s="17"/>
      <c r="I12" s="17"/>
      <c r="J12" s="17"/>
      <c r="K12" s="17"/>
      <c r="L12" s="17"/>
      <c r="M12" s="17"/>
      <c r="N12" s="17"/>
      <c r="O12" s="23"/>
      <c r="P12" s="23"/>
      <c r="Q12" s="23"/>
      <c r="R12" s="23"/>
      <c r="S12" s="23"/>
    </row>
    <row r="13" ht="20.25" customHeight="1" spans="1:19">
      <c r="A13" s="76" t="s">
        <v>63</v>
      </c>
      <c r="B13" s="76" t="s">
        <v>64</v>
      </c>
      <c r="C13" s="17">
        <v>4204460.35</v>
      </c>
      <c r="D13" s="17">
        <v>4204460.35</v>
      </c>
      <c r="E13" s="17">
        <v>4204460.35</v>
      </c>
      <c r="F13" s="17"/>
      <c r="G13" s="17"/>
      <c r="H13" s="17"/>
      <c r="I13" s="17"/>
      <c r="J13" s="17"/>
      <c r="K13" s="17"/>
      <c r="L13" s="17"/>
      <c r="M13" s="17"/>
      <c r="N13" s="17"/>
      <c r="O13" s="23"/>
      <c r="P13" s="23"/>
      <c r="Q13" s="23"/>
      <c r="R13" s="23"/>
      <c r="S13" s="23"/>
    </row>
    <row r="14" ht="20.25" customHeight="1" spans="1:19">
      <c r="A14" s="49" t="s">
        <v>32</v>
      </c>
      <c r="B14" s="49"/>
      <c r="C14" s="17">
        <v>28057773.91</v>
      </c>
      <c r="D14" s="17">
        <v>27279773.91</v>
      </c>
      <c r="E14" s="17">
        <v>25711773.91</v>
      </c>
      <c r="F14" s="17"/>
      <c r="G14" s="17"/>
      <c r="H14" s="17"/>
      <c r="I14" s="17">
        <v>778000</v>
      </c>
      <c r="J14" s="17"/>
      <c r="K14" s="17"/>
      <c r="L14" s="17"/>
      <c r="M14" s="17"/>
      <c r="N14" s="17">
        <v>778000</v>
      </c>
      <c r="O14" s="17"/>
      <c r="P14" s="17"/>
      <c r="Q14" s="17"/>
      <c r="R14" s="17"/>
      <c r="S14" s="17"/>
    </row>
    <row r="16" customHeight="1" spans="5:5">
      <c r="E16" s="81"/>
    </row>
  </sheetData>
  <mergeCells count="19">
    <mergeCell ref="A3:S3"/>
    <mergeCell ref="A4:D4"/>
    <mergeCell ref="D5:N5"/>
    <mergeCell ref="O5:S5"/>
    <mergeCell ref="I6:N6"/>
    <mergeCell ref="A14:B14"/>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1" scale="26"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78"/>
  <sheetViews>
    <sheetView showZeros="0" zoomScale="55" zoomScaleNormal="55" workbookViewId="0">
      <pane ySplit="1" topLeftCell="A2" activePane="bottomLeft" state="frozen"/>
      <selection/>
      <selection pane="bottomLeft" activeCell="F82" sqref="F82"/>
    </sheetView>
  </sheetViews>
  <sheetFormatPr defaultColWidth="8.85" defaultRowHeight="15" customHeight="1"/>
  <cols>
    <col min="1" max="1" width="21.55" customWidth="1"/>
    <col min="2" max="2" width="28.575" customWidth="1"/>
    <col min="3" max="15" width="17.1416666666667" customWidth="1"/>
  </cols>
  <sheetData>
    <row r="1" customHeight="1" spans="1:15">
      <c r="A1" s="1"/>
      <c r="B1" s="1"/>
      <c r="C1" s="1"/>
      <c r="D1" s="1"/>
      <c r="E1" s="1"/>
      <c r="F1" s="1"/>
      <c r="G1" s="1"/>
      <c r="H1" s="1"/>
      <c r="I1" s="1"/>
      <c r="J1" s="1"/>
      <c r="K1" s="1"/>
      <c r="L1" s="1"/>
      <c r="M1" s="1"/>
      <c r="N1" s="1"/>
      <c r="O1" s="1"/>
    </row>
    <row r="2" ht="18.75" customHeight="1" spans="1:15">
      <c r="A2" s="2"/>
      <c r="B2" s="2"/>
      <c r="C2" s="2"/>
      <c r="D2" s="2"/>
      <c r="E2" s="2"/>
      <c r="F2" s="2"/>
      <c r="G2" s="2"/>
      <c r="H2" s="2"/>
      <c r="I2" s="2"/>
      <c r="J2" s="3"/>
      <c r="K2" s="3"/>
      <c r="L2" s="3"/>
      <c r="M2" s="3"/>
      <c r="N2" s="3"/>
      <c r="O2" s="3" t="s">
        <v>65</v>
      </c>
    </row>
    <row r="3" ht="37.5" customHeight="1" spans="1:15">
      <c r="A3" s="4" t="s">
        <v>66</v>
      </c>
      <c r="B3" s="4"/>
      <c r="C3" s="4"/>
      <c r="D3" s="4"/>
      <c r="E3" s="4"/>
      <c r="F3" s="4"/>
      <c r="G3" s="4"/>
      <c r="H3" s="4"/>
      <c r="I3" s="4"/>
      <c r="J3" s="4"/>
      <c r="K3" s="53"/>
      <c r="L3" s="53"/>
      <c r="M3" s="53"/>
      <c r="N3" s="53"/>
      <c r="O3" s="53"/>
    </row>
    <row r="4" ht="18.75" customHeight="1" spans="1:15">
      <c r="A4" s="42" t="str">
        <f>"单位名称："&amp;"新平彝族傣族自治县新化乡人民政府"</f>
        <v>单位名称：新平彝族傣族自治县新化乡人民政府</v>
      </c>
      <c r="B4" s="42"/>
      <c r="C4" s="42"/>
      <c r="D4" s="42"/>
      <c r="E4" s="42"/>
      <c r="F4" s="42"/>
      <c r="G4" s="42"/>
      <c r="H4" s="42"/>
      <c r="I4" s="42"/>
      <c r="J4" s="3"/>
      <c r="K4" s="3"/>
      <c r="L4" s="3"/>
      <c r="M4" s="3"/>
      <c r="N4" s="3"/>
      <c r="O4" s="3" t="s">
        <v>29</v>
      </c>
    </row>
    <row r="5" ht="18.75" customHeight="1" spans="1:15">
      <c r="A5" s="13" t="s">
        <v>67</v>
      </c>
      <c r="B5" s="13" t="s">
        <v>68</v>
      </c>
      <c r="C5" s="45" t="s">
        <v>32</v>
      </c>
      <c r="D5" s="45" t="s">
        <v>35</v>
      </c>
      <c r="E5" s="45"/>
      <c r="F5" s="45"/>
      <c r="G5" s="13" t="s">
        <v>36</v>
      </c>
      <c r="H5" s="45" t="s">
        <v>37</v>
      </c>
      <c r="I5" s="13" t="s">
        <v>69</v>
      </c>
      <c r="J5" s="45" t="s">
        <v>70</v>
      </c>
      <c r="K5" s="45"/>
      <c r="L5" s="45"/>
      <c r="M5" s="45"/>
      <c r="N5" s="45"/>
      <c r="O5" s="45"/>
    </row>
    <row r="6" ht="18.75" customHeight="1" spans="1:15">
      <c r="A6" s="13"/>
      <c r="B6" s="13"/>
      <c r="C6" s="45"/>
      <c r="D6" s="45" t="s">
        <v>34</v>
      </c>
      <c r="E6" s="45" t="s">
        <v>71</v>
      </c>
      <c r="F6" s="45" t="s">
        <v>72</v>
      </c>
      <c r="G6" s="13"/>
      <c r="H6" s="45"/>
      <c r="I6" s="13"/>
      <c r="J6" s="45" t="s">
        <v>34</v>
      </c>
      <c r="K6" s="45" t="s">
        <v>73</v>
      </c>
      <c r="L6" s="14" t="s">
        <v>74</v>
      </c>
      <c r="M6" s="14" t="s">
        <v>75</v>
      </c>
      <c r="N6" s="14" t="s">
        <v>76</v>
      </c>
      <c r="O6" s="14" t="s">
        <v>77</v>
      </c>
    </row>
    <row r="7" ht="18.75" customHeight="1" spans="1:15">
      <c r="A7" s="14" t="s">
        <v>46</v>
      </c>
      <c r="B7" s="14" t="s">
        <v>47</v>
      </c>
      <c r="C7" s="14" t="s">
        <v>48</v>
      </c>
      <c r="D7" s="14" t="s">
        <v>49</v>
      </c>
      <c r="E7" s="14" t="s">
        <v>50</v>
      </c>
      <c r="F7" s="14" t="s">
        <v>51</v>
      </c>
      <c r="G7" s="14" t="s">
        <v>52</v>
      </c>
      <c r="H7" s="14" t="s">
        <v>53</v>
      </c>
      <c r="I7" s="14" t="s">
        <v>54</v>
      </c>
      <c r="J7" s="14" t="s">
        <v>78</v>
      </c>
      <c r="K7" s="14">
        <v>11</v>
      </c>
      <c r="L7" s="14">
        <v>12</v>
      </c>
      <c r="M7" s="14">
        <v>13</v>
      </c>
      <c r="N7" s="14">
        <v>14</v>
      </c>
      <c r="O7" s="14">
        <v>15</v>
      </c>
    </row>
    <row r="8" ht="20.25" customHeight="1" spans="1:15">
      <c r="A8" s="16" t="s">
        <v>79</v>
      </c>
      <c r="B8" s="16" t="s">
        <v>80</v>
      </c>
      <c r="C8" s="17">
        <v>8358842.61</v>
      </c>
      <c r="D8" s="17">
        <v>7005642.61</v>
      </c>
      <c r="E8" s="17">
        <v>5869942.61</v>
      </c>
      <c r="F8" s="17">
        <v>1750900</v>
      </c>
      <c r="G8" s="17"/>
      <c r="H8" s="17"/>
      <c r="I8" s="17"/>
      <c r="J8" s="17">
        <v>738000</v>
      </c>
      <c r="K8" s="17"/>
      <c r="L8" s="17"/>
      <c r="M8" s="17"/>
      <c r="N8" s="17"/>
      <c r="O8" s="17">
        <v>738000</v>
      </c>
    </row>
    <row r="9" ht="20.25" customHeight="1" spans="1:15">
      <c r="A9" s="76" t="s">
        <v>81</v>
      </c>
      <c r="B9" s="76" t="s">
        <v>82</v>
      </c>
      <c r="C9" s="17">
        <v>273800</v>
      </c>
      <c r="D9" s="17">
        <v>273800</v>
      </c>
      <c r="E9" s="17"/>
      <c r="F9" s="17">
        <v>273800</v>
      </c>
      <c r="G9" s="17"/>
      <c r="H9" s="17"/>
      <c r="I9" s="17"/>
      <c r="J9" s="17"/>
      <c r="K9" s="17"/>
      <c r="L9" s="17"/>
      <c r="M9" s="17"/>
      <c r="N9" s="17"/>
      <c r="O9" s="17"/>
    </row>
    <row r="10" ht="20.25" customHeight="1" spans="1:15">
      <c r="A10" s="77" t="s">
        <v>83</v>
      </c>
      <c r="B10" s="77" t="s">
        <v>84</v>
      </c>
      <c r="C10" s="17">
        <v>163800</v>
      </c>
      <c r="D10" s="17">
        <v>163800</v>
      </c>
      <c r="E10" s="17"/>
      <c r="F10" s="17">
        <v>163800</v>
      </c>
      <c r="G10" s="17"/>
      <c r="H10" s="17"/>
      <c r="I10" s="17"/>
      <c r="J10" s="17"/>
      <c r="K10" s="17"/>
      <c r="L10" s="17"/>
      <c r="M10" s="17"/>
      <c r="N10" s="17"/>
      <c r="O10" s="17"/>
    </row>
    <row r="11" ht="20.25" customHeight="1" spans="1:15">
      <c r="A11" s="77">
        <v>2010199</v>
      </c>
      <c r="B11" s="77" t="s">
        <v>85</v>
      </c>
      <c r="C11" s="17">
        <v>110000</v>
      </c>
      <c r="D11" s="17">
        <v>110000</v>
      </c>
      <c r="E11" s="17"/>
      <c r="F11" s="17">
        <v>110000</v>
      </c>
      <c r="G11" s="17"/>
      <c r="H11" s="17"/>
      <c r="I11" s="17"/>
      <c r="J11" s="17"/>
      <c r="K11" s="17"/>
      <c r="L11" s="17"/>
      <c r="M11" s="17"/>
      <c r="N11" s="17"/>
      <c r="O11" s="17"/>
    </row>
    <row r="12" ht="20.25" customHeight="1" spans="1:15">
      <c r="A12" s="76" t="s">
        <v>86</v>
      </c>
      <c r="B12" s="76" t="s">
        <v>87</v>
      </c>
      <c r="C12" s="17">
        <v>5895904.37</v>
      </c>
      <c r="D12" s="17">
        <v>5277904.37</v>
      </c>
      <c r="E12" s="17">
        <v>4451004.37</v>
      </c>
      <c r="F12" s="17">
        <v>826900</v>
      </c>
      <c r="G12" s="17"/>
      <c r="H12" s="17"/>
      <c r="I12" s="17"/>
      <c r="J12" s="17">
        <v>618000</v>
      </c>
      <c r="K12" s="17"/>
      <c r="L12" s="17"/>
      <c r="M12" s="17"/>
      <c r="N12" s="17"/>
      <c r="O12" s="17">
        <v>618000</v>
      </c>
    </row>
    <row r="13" ht="20.25" customHeight="1" spans="1:15">
      <c r="A13" s="77" t="s">
        <v>88</v>
      </c>
      <c r="B13" s="77" t="s">
        <v>89</v>
      </c>
      <c r="C13" s="17">
        <v>5102404.37</v>
      </c>
      <c r="D13" s="17">
        <v>5084404.37</v>
      </c>
      <c r="E13" s="17">
        <v>4257504.37</v>
      </c>
      <c r="F13" s="17">
        <v>826900</v>
      </c>
      <c r="G13" s="17"/>
      <c r="H13" s="17"/>
      <c r="I13" s="17"/>
      <c r="J13" s="17">
        <v>18000</v>
      </c>
      <c r="K13" s="17"/>
      <c r="L13" s="17"/>
      <c r="M13" s="17"/>
      <c r="N13" s="17"/>
      <c r="O13" s="17">
        <v>18000</v>
      </c>
    </row>
    <row r="14" ht="20.25" customHeight="1" spans="1:15">
      <c r="A14" s="77" t="s">
        <v>90</v>
      </c>
      <c r="B14" s="77" t="s">
        <v>91</v>
      </c>
      <c r="C14" s="17">
        <v>193500</v>
      </c>
      <c r="D14" s="17">
        <v>193500</v>
      </c>
      <c r="E14" s="17">
        <v>193500</v>
      </c>
      <c r="F14" s="17"/>
      <c r="G14" s="17"/>
      <c r="H14" s="17"/>
      <c r="I14" s="17"/>
      <c r="J14" s="17"/>
      <c r="K14" s="17"/>
      <c r="L14" s="17"/>
      <c r="M14" s="17"/>
      <c r="N14" s="17"/>
      <c r="O14" s="17"/>
    </row>
    <row r="15" ht="20.25" customHeight="1" spans="1:15">
      <c r="A15" s="77" t="s">
        <v>92</v>
      </c>
      <c r="B15" s="77" t="s">
        <v>93</v>
      </c>
      <c r="C15" s="17">
        <v>600000</v>
      </c>
      <c r="D15" s="17"/>
      <c r="E15" s="17"/>
      <c r="F15" s="17"/>
      <c r="G15" s="17"/>
      <c r="H15" s="17"/>
      <c r="I15" s="17"/>
      <c r="J15" s="17">
        <v>600000</v>
      </c>
      <c r="K15" s="17"/>
      <c r="L15" s="17"/>
      <c r="M15" s="17"/>
      <c r="N15" s="17"/>
      <c r="O15" s="17">
        <v>600000</v>
      </c>
    </row>
    <row r="16" ht="20.25" customHeight="1" spans="1:15">
      <c r="A16" s="76">
        <v>20106</v>
      </c>
      <c r="B16" s="76" t="s">
        <v>94</v>
      </c>
      <c r="C16" s="17">
        <v>350000</v>
      </c>
      <c r="D16" s="17">
        <v>350000</v>
      </c>
      <c r="E16" s="17"/>
      <c r="F16" s="17">
        <v>350000</v>
      </c>
      <c r="G16" s="17"/>
      <c r="H16" s="17"/>
      <c r="I16" s="17"/>
      <c r="J16" s="17"/>
      <c r="K16" s="17"/>
      <c r="L16" s="17"/>
      <c r="M16" s="17"/>
      <c r="N16" s="17"/>
      <c r="O16" s="17"/>
    </row>
    <row r="17" ht="20.25" customHeight="1" spans="1:15">
      <c r="A17" s="77">
        <v>2010699</v>
      </c>
      <c r="B17" s="77" t="s">
        <v>95</v>
      </c>
      <c r="C17" s="17">
        <v>350000</v>
      </c>
      <c r="D17" s="17">
        <v>350000</v>
      </c>
      <c r="E17" s="17"/>
      <c r="F17" s="17">
        <v>350000</v>
      </c>
      <c r="G17" s="17"/>
      <c r="H17" s="17"/>
      <c r="I17" s="17"/>
      <c r="J17" s="17"/>
      <c r="K17" s="17"/>
      <c r="L17" s="17"/>
      <c r="M17" s="17"/>
      <c r="N17" s="17"/>
      <c r="O17" s="17"/>
    </row>
    <row r="18" ht="20.25" customHeight="1" spans="1:15">
      <c r="A18" s="76" t="s">
        <v>96</v>
      </c>
      <c r="B18" s="76" t="s">
        <v>97</v>
      </c>
      <c r="C18" s="17">
        <v>120000</v>
      </c>
      <c r="D18" s="17"/>
      <c r="E18" s="17"/>
      <c r="F18" s="17"/>
      <c r="G18" s="17"/>
      <c r="H18" s="17"/>
      <c r="I18" s="17"/>
      <c r="J18" s="17">
        <v>120000</v>
      </c>
      <c r="K18" s="17"/>
      <c r="L18" s="17"/>
      <c r="M18" s="17"/>
      <c r="N18" s="17"/>
      <c r="O18" s="17">
        <v>120000</v>
      </c>
    </row>
    <row r="19" ht="20.25" customHeight="1" spans="1:15">
      <c r="A19" s="77" t="s">
        <v>98</v>
      </c>
      <c r="B19" s="77" t="s">
        <v>91</v>
      </c>
      <c r="C19" s="17">
        <v>120000</v>
      </c>
      <c r="D19" s="17"/>
      <c r="E19" s="17"/>
      <c r="F19" s="17"/>
      <c r="G19" s="17"/>
      <c r="H19" s="17"/>
      <c r="I19" s="17"/>
      <c r="J19" s="17">
        <v>120000</v>
      </c>
      <c r="K19" s="17"/>
      <c r="L19" s="17"/>
      <c r="M19" s="17"/>
      <c r="N19" s="17"/>
      <c r="O19" s="17">
        <v>120000</v>
      </c>
    </row>
    <row r="20" ht="20.25" customHeight="1" spans="1:15">
      <c r="A20" s="76" t="s">
        <v>99</v>
      </c>
      <c r="B20" s="76" t="s">
        <v>100</v>
      </c>
      <c r="C20" s="17">
        <v>295200</v>
      </c>
      <c r="D20" s="17">
        <v>295200</v>
      </c>
      <c r="E20" s="17"/>
      <c r="F20" s="17">
        <v>295200</v>
      </c>
      <c r="G20" s="17"/>
      <c r="H20" s="17"/>
      <c r="I20" s="17"/>
      <c r="J20" s="17"/>
      <c r="K20" s="17"/>
      <c r="L20" s="17"/>
      <c r="M20" s="17"/>
      <c r="N20" s="17"/>
      <c r="O20" s="17"/>
    </row>
    <row r="21" ht="20.25" customHeight="1" spans="1:15">
      <c r="A21" s="77" t="s">
        <v>101</v>
      </c>
      <c r="B21" s="77" t="s">
        <v>102</v>
      </c>
      <c r="C21" s="17">
        <v>166800</v>
      </c>
      <c r="D21" s="17">
        <v>166800</v>
      </c>
      <c r="E21" s="17"/>
      <c r="F21" s="17">
        <v>166800</v>
      </c>
      <c r="G21" s="17"/>
      <c r="H21" s="17"/>
      <c r="I21" s="17"/>
      <c r="J21" s="17"/>
      <c r="K21" s="17"/>
      <c r="L21" s="17"/>
      <c r="M21" s="17"/>
      <c r="N21" s="17"/>
      <c r="O21" s="17"/>
    </row>
    <row r="22" ht="20.25" customHeight="1" spans="1:15">
      <c r="A22" s="77" t="s">
        <v>103</v>
      </c>
      <c r="B22" s="77" t="s">
        <v>104</v>
      </c>
      <c r="C22" s="17">
        <v>128400</v>
      </c>
      <c r="D22" s="17">
        <v>128400</v>
      </c>
      <c r="E22" s="17"/>
      <c r="F22" s="17">
        <v>128400</v>
      </c>
      <c r="G22" s="17"/>
      <c r="H22" s="17"/>
      <c r="I22" s="17"/>
      <c r="J22" s="17"/>
      <c r="K22" s="17"/>
      <c r="L22" s="17"/>
      <c r="M22" s="17"/>
      <c r="N22" s="17"/>
      <c r="O22" s="17"/>
    </row>
    <row r="23" ht="20.25" customHeight="1" spans="1:15">
      <c r="A23" s="76" t="s">
        <v>105</v>
      </c>
      <c r="B23" s="76" t="s">
        <v>106</v>
      </c>
      <c r="C23" s="17">
        <v>1423938.24</v>
      </c>
      <c r="D23" s="17">
        <v>1423938.24</v>
      </c>
      <c r="E23" s="17">
        <v>1418938.24</v>
      </c>
      <c r="F23" s="17">
        <v>5000</v>
      </c>
      <c r="G23" s="17"/>
      <c r="H23" s="17"/>
      <c r="I23" s="17"/>
      <c r="J23" s="17"/>
      <c r="K23" s="17"/>
      <c r="L23" s="17"/>
      <c r="M23" s="17"/>
      <c r="N23" s="17"/>
      <c r="O23" s="17"/>
    </row>
    <row r="24" ht="20.25" customHeight="1" spans="1:15">
      <c r="A24" s="77" t="s">
        <v>107</v>
      </c>
      <c r="B24" s="77" t="s">
        <v>91</v>
      </c>
      <c r="C24" s="17">
        <v>1418938.24</v>
      </c>
      <c r="D24" s="17">
        <v>1418938.24</v>
      </c>
      <c r="E24" s="17">
        <v>1418938.24</v>
      </c>
      <c r="F24" s="17"/>
      <c r="G24" s="17"/>
      <c r="H24" s="17"/>
      <c r="I24" s="17"/>
      <c r="J24" s="17"/>
      <c r="K24" s="17"/>
      <c r="L24" s="17"/>
      <c r="M24" s="17"/>
      <c r="N24" s="17"/>
      <c r="O24" s="17"/>
    </row>
    <row r="25" ht="20.25" customHeight="1" spans="1:15">
      <c r="A25" s="77" t="s">
        <v>108</v>
      </c>
      <c r="B25" s="77" t="s">
        <v>106</v>
      </c>
      <c r="C25" s="17">
        <v>5000</v>
      </c>
      <c r="D25" s="17">
        <v>5000</v>
      </c>
      <c r="E25" s="17"/>
      <c r="F25" s="17">
        <v>5000</v>
      </c>
      <c r="G25" s="17"/>
      <c r="H25" s="17"/>
      <c r="I25" s="17"/>
      <c r="J25" s="17"/>
      <c r="K25" s="17"/>
      <c r="L25" s="17"/>
      <c r="M25" s="17"/>
      <c r="N25" s="17"/>
      <c r="O25" s="17"/>
    </row>
    <row r="26" ht="20.25" customHeight="1" spans="1:15">
      <c r="A26" s="16" t="s">
        <v>109</v>
      </c>
      <c r="B26" s="16" t="s">
        <v>110</v>
      </c>
      <c r="C26" s="17">
        <v>1800</v>
      </c>
      <c r="D26" s="17">
        <v>1800</v>
      </c>
      <c r="E26" s="17"/>
      <c r="F26" s="17">
        <v>1800</v>
      </c>
      <c r="G26" s="17"/>
      <c r="H26" s="17"/>
      <c r="I26" s="17"/>
      <c r="J26" s="17"/>
      <c r="K26" s="17"/>
      <c r="L26" s="17"/>
      <c r="M26" s="17"/>
      <c r="N26" s="17"/>
      <c r="O26" s="17"/>
    </row>
    <row r="27" ht="20.25" customHeight="1" spans="1:15">
      <c r="A27" s="76" t="s">
        <v>111</v>
      </c>
      <c r="B27" s="76" t="s">
        <v>112</v>
      </c>
      <c r="C27" s="17">
        <v>1800</v>
      </c>
      <c r="D27" s="17">
        <v>1800</v>
      </c>
      <c r="E27" s="17"/>
      <c r="F27" s="17">
        <v>1800</v>
      </c>
      <c r="G27" s="17"/>
      <c r="H27" s="17"/>
      <c r="I27" s="17"/>
      <c r="J27" s="17"/>
      <c r="K27" s="17"/>
      <c r="L27" s="17"/>
      <c r="M27" s="17"/>
      <c r="N27" s="17"/>
      <c r="O27" s="17"/>
    </row>
    <row r="28" ht="20.25" customHeight="1" spans="1:15">
      <c r="A28" s="77" t="s">
        <v>113</v>
      </c>
      <c r="B28" s="77" t="s">
        <v>114</v>
      </c>
      <c r="C28" s="17">
        <v>1800</v>
      </c>
      <c r="D28" s="17">
        <v>1800</v>
      </c>
      <c r="E28" s="17"/>
      <c r="F28" s="17">
        <v>1800</v>
      </c>
      <c r="G28" s="17"/>
      <c r="H28" s="17"/>
      <c r="I28" s="17"/>
      <c r="J28" s="17"/>
      <c r="K28" s="17"/>
      <c r="L28" s="17"/>
      <c r="M28" s="17"/>
      <c r="N28" s="17"/>
      <c r="O28" s="17"/>
    </row>
    <row r="29" ht="20.25" customHeight="1" spans="1:15">
      <c r="A29" s="16" t="s">
        <v>115</v>
      </c>
      <c r="B29" s="16" t="s">
        <v>116</v>
      </c>
      <c r="C29" s="17">
        <v>1745152.56</v>
      </c>
      <c r="D29" s="17">
        <v>1585152.56</v>
      </c>
      <c r="E29" s="17">
        <v>1482174.56</v>
      </c>
      <c r="F29" s="17">
        <v>262978</v>
      </c>
      <c r="G29" s="17"/>
      <c r="H29" s="17"/>
      <c r="I29" s="17"/>
      <c r="J29" s="17"/>
      <c r="K29" s="17"/>
      <c r="L29" s="17"/>
      <c r="M29" s="17"/>
      <c r="N29" s="17"/>
      <c r="O29" s="17"/>
    </row>
    <row r="30" ht="20.25" customHeight="1" spans="1:15">
      <c r="A30" s="76" t="s">
        <v>117</v>
      </c>
      <c r="B30" s="76" t="s">
        <v>118</v>
      </c>
      <c r="C30" s="17">
        <v>1482174.56</v>
      </c>
      <c r="D30" s="17">
        <v>1482174.56</v>
      </c>
      <c r="E30" s="17">
        <v>1482174.56</v>
      </c>
      <c r="F30" s="17"/>
      <c r="G30" s="17"/>
      <c r="H30" s="17"/>
      <c r="I30" s="17"/>
      <c r="J30" s="17"/>
      <c r="K30" s="17"/>
      <c r="L30" s="17"/>
      <c r="M30" s="17"/>
      <c r="N30" s="17"/>
      <c r="O30" s="17"/>
    </row>
    <row r="31" ht="20.25" customHeight="1" spans="1:15">
      <c r="A31" s="77" t="s">
        <v>119</v>
      </c>
      <c r="B31" s="77" t="s">
        <v>120</v>
      </c>
      <c r="C31" s="17">
        <v>13800</v>
      </c>
      <c r="D31" s="17">
        <v>13800</v>
      </c>
      <c r="E31" s="17">
        <v>13800</v>
      </c>
      <c r="F31" s="17"/>
      <c r="G31" s="17"/>
      <c r="H31" s="17"/>
      <c r="I31" s="17"/>
      <c r="J31" s="17"/>
      <c r="K31" s="17"/>
      <c r="L31" s="17"/>
      <c r="M31" s="17"/>
      <c r="N31" s="17"/>
      <c r="O31" s="17"/>
    </row>
    <row r="32" ht="20.25" customHeight="1" spans="1:15">
      <c r="A32" s="77" t="s">
        <v>121</v>
      </c>
      <c r="B32" s="77" t="s">
        <v>122</v>
      </c>
      <c r="C32" s="17">
        <v>14100</v>
      </c>
      <c r="D32" s="17">
        <v>14100</v>
      </c>
      <c r="E32" s="17">
        <v>14100</v>
      </c>
      <c r="F32" s="17"/>
      <c r="G32" s="17"/>
      <c r="H32" s="17"/>
      <c r="I32" s="17"/>
      <c r="J32" s="17"/>
      <c r="K32" s="17"/>
      <c r="L32" s="17"/>
      <c r="M32" s="17"/>
      <c r="N32" s="17"/>
      <c r="O32" s="17"/>
    </row>
    <row r="33" ht="20.25" customHeight="1" spans="1:15">
      <c r="A33" s="77" t="s">
        <v>123</v>
      </c>
      <c r="B33" s="77" t="s">
        <v>124</v>
      </c>
      <c r="C33" s="17">
        <v>1454274.56</v>
      </c>
      <c r="D33" s="17">
        <v>1454274.56</v>
      </c>
      <c r="E33" s="17">
        <v>1454274.56</v>
      </c>
      <c r="F33" s="17"/>
      <c r="G33" s="17"/>
      <c r="H33" s="17"/>
      <c r="I33" s="17"/>
      <c r="J33" s="17"/>
      <c r="K33" s="17"/>
      <c r="L33" s="17"/>
      <c r="M33" s="17"/>
      <c r="N33" s="17"/>
      <c r="O33" s="17"/>
    </row>
    <row r="34" ht="20.25" customHeight="1" spans="1:15">
      <c r="A34" s="76" t="s">
        <v>125</v>
      </c>
      <c r="B34" s="76" t="s">
        <v>126</v>
      </c>
      <c r="C34" s="17">
        <v>102978</v>
      </c>
      <c r="D34" s="17">
        <v>102978</v>
      </c>
      <c r="E34" s="17"/>
      <c r="F34" s="17">
        <v>102978</v>
      </c>
      <c r="G34" s="17"/>
      <c r="H34" s="17"/>
      <c r="I34" s="17"/>
      <c r="J34" s="17"/>
      <c r="K34" s="17"/>
      <c r="L34" s="17"/>
      <c r="M34" s="17"/>
      <c r="N34" s="17"/>
      <c r="O34" s="17"/>
    </row>
    <row r="35" ht="20.25" customHeight="1" spans="1:15">
      <c r="A35" s="77" t="s">
        <v>127</v>
      </c>
      <c r="B35" s="77" t="s">
        <v>128</v>
      </c>
      <c r="C35" s="17">
        <v>102978</v>
      </c>
      <c r="D35" s="17">
        <v>102978</v>
      </c>
      <c r="E35" s="17"/>
      <c r="F35" s="17">
        <v>102978</v>
      </c>
      <c r="G35" s="17"/>
      <c r="H35" s="17"/>
      <c r="I35" s="17"/>
      <c r="J35" s="17"/>
      <c r="K35" s="17"/>
      <c r="L35" s="17"/>
      <c r="M35" s="17"/>
      <c r="N35" s="17"/>
      <c r="O35" s="17"/>
    </row>
    <row r="36" ht="20.25" customHeight="1" spans="1:15">
      <c r="A36" s="76">
        <v>20810</v>
      </c>
      <c r="B36" s="76" t="s">
        <v>129</v>
      </c>
      <c r="C36" s="17">
        <v>160000</v>
      </c>
      <c r="D36" s="17">
        <v>160000</v>
      </c>
      <c r="E36" s="17"/>
      <c r="F36" s="17">
        <v>160000</v>
      </c>
      <c r="G36" s="17"/>
      <c r="H36" s="17"/>
      <c r="I36" s="17"/>
      <c r="J36" s="17"/>
      <c r="K36" s="17"/>
      <c r="L36" s="17"/>
      <c r="M36" s="17"/>
      <c r="N36" s="17"/>
      <c r="O36" s="17"/>
    </row>
    <row r="37" ht="20.25" customHeight="1" spans="1:15">
      <c r="A37" s="77">
        <v>2081004</v>
      </c>
      <c r="B37" s="77" t="s">
        <v>130</v>
      </c>
      <c r="C37" s="17">
        <v>160000</v>
      </c>
      <c r="D37" s="17">
        <v>160000</v>
      </c>
      <c r="E37" s="17"/>
      <c r="F37" s="17">
        <v>160000</v>
      </c>
      <c r="G37" s="17"/>
      <c r="H37" s="17"/>
      <c r="I37" s="17"/>
      <c r="J37" s="17"/>
      <c r="K37" s="17"/>
      <c r="L37" s="17"/>
      <c r="M37" s="17"/>
      <c r="N37" s="17"/>
      <c r="O37" s="17"/>
    </row>
    <row r="38" ht="20.25" customHeight="1" spans="1:15">
      <c r="A38" s="16" t="s">
        <v>131</v>
      </c>
      <c r="B38" s="16" t="s">
        <v>132</v>
      </c>
      <c r="C38" s="17">
        <v>998226.37</v>
      </c>
      <c r="D38" s="17">
        <v>986526.37</v>
      </c>
      <c r="E38" s="17">
        <v>986526.37</v>
      </c>
      <c r="F38" s="17">
        <v>11700</v>
      </c>
      <c r="G38" s="17"/>
      <c r="H38" s="17"/>
      <c r="I38" s="17"/>
      <c r="J38" s="17"/>
      <c r="K38" s="17"/>
      <c r="L38" s="17"/>
      <c r="M38" s="17"/>
      <c r="N38" s="17"/>
      <c r="O38" s="17"/>
    </row>
    <row r="39" ht="20.25" customHeight="1" spans="1:15">
      <c r="A39" s="76" t="s">
        <v>133</v>
      </c>
      <c r="B39" s="76" t="s">
        <v>134</v>
      </c>
      <c r="C39" s="17">
        <v>986526.37</v>
      </c>
      <c r="D39" s="17">
        <v>986526.37</v>
      </c>
      <c r="E39" s="17">
        <v>986526.37</v>
      </c>
      <c r="F39" s="17"/>
      <c r="G39" s="17"/>
      <c r="H39" s="17"/>
      <c r="I39" s="17"/>
      <c r="J39" s="17"/>
      <c r="K39" s="17"/>
      <c r="L39" s="17"/>
      <c r="M39" s="17"/>
      <c r="N39" s="17"/>
      <c r="O39" s="17"/>
    </row>
    <row r="40" ht="20.25" customHeight="1" spans="1:15">
      <c r="A40" s="77" t="s">
        <v>135</v>
      </c>
      <c r="B40" s="77" t="s">
        <v>136</v>
      </c>
      <c r="C40" s="17">
        <v>223846.47</v>
      </c>
      <c r="D40" s="17">
        <v>223846.47</v>
      </c>
      <c r="E40" s="17">
        <v>223846.47</v>
      </c>
      <c r="F40" s="17"/>
      <c r="G40" s="17"/>
      <c r="H40" s="17"/>
      <c r="I40" s="17"/>
      <c r="J40" s="17"/>
      <c r="K40" s="17"/>
      <c r="L40" s="17"/>
      <c r="M40" s="17"/>
      <c r="N40" s="17"/>
      <c r="O40" s="17"/>
    </row>
    <row r="41" ht="20.25" customHeight="1" spans="1:15">
      <c r="A41" s="77" t="s">
        <v>137</v>
      </c>
      <c r="B41" s="77" t="s">
        <v>138</v>
      </c>
      <c r="C41" s="17">
        <v>374786.29</v>
      </c>
      <c r="D41" s="17">
        <v>374786.29</v>
      </c>
      <c r="E41" s="17">
        <v>374786.29</v>
      </c>
      <c r="F41" s="17"/>
      <c r="G41" s="17"/>
      <c r="H41" s="17"/>
      <c r="I41" s="17"/>
      <c r="J41" s="17"/>
      <c r="K41" s="17"/>
      <c r="L41" s="17"/>
      <c r="M41" s="17"/>
      <c r="N41" s="17"/>
      <c r="O41" s="17"/>
    </row>
    <row r="42" ht="20.25" customHeight="1" spans="1:15">
      <c r="A42" s="77" t="s">
        <v>139</v>
      </c>
      <c r="B42" s="77" t="s">
        <v>140</v>
      </c>
      <c r="C42" s="17">
        <v>374259.84</v>
      </c>
      <c r="D42" s="17">
        <v>374259.84</v>
      </c>
      <c r="E42" s="17">
        <v>374259.84</v>
      </c>
      <c r="F42" s="17"/>
      <c r="G42" s="17"/>
      <c r="H42" s="17"/>
      <c r="I42" s="17"/>
      <c r="J42" s="17"/>
      <c r="K42" s="17"/>
      <c r="L42" s="17"/>
      <c r="M42" s="17"/>
      <c r="N42" s="17"/>
      <c r="O42" s="17"/>
    </row>
    <row r="43" ht="20.25" customHeight="1" spans="1:15">
      <c r="A43" s="77" t="s">
        <v>141</v>
      </c>
      <c r="B43" s="77" t="s">
        <v>142</v>
      </c>
      <c r="C43" s="17">
        <v>13633.77</v>
      </c>
      <c r="D43" s="17">
        <v>13633.77</v>
      </c>
      <c r="E43" s="17">
        <v>13633.77</v>
      </c>
      <c r="F43" s="17"/>
      <c r="G43" s="17"/>
      <c r="H43" s="17"/>
      <c r="I43" s="17"/>
      <c r="J43" s="17"/>
      <c r="K43" s="17"/>
      <c r="L43" s="17"/>
      <c r="M43" s="17"/>
      <c r="N43" s="17"/>
      <c r="O43" s="17"/>
    </row>
    <row r="44" ht="20.25" customHeight="1" spans="1:15">
      <c r="A44" s="76">
        <v>21099</v>
      </c>
      <c r="B44" s="76" t="s">
        <v>143</v>
      </c>
      <c r="C44" s="17">
        <v>11700</v>
      </c>
      <c r="D44" s="17">
        <v>11700</v>
      </c>
      <c r="E44" s="17"/>
      <c r="F44" s="17">
        <v>11700</v>
      </c>
      <c r="G44" s="17"/>
      <c r="H44" s="17"/>
      <c r="I44" s="17"/>
      <c r="J44" s="17"/>
      <c r="K44" s="17"/>
      <c r="L44" s="17"/>
      <c r="M44" s="17"/>
      <c r="N44" s="17"/>
      <c r="O44" s="17"/>
    </row>
    <row r="45" ht="20.25" customHeight="1" spans="1:15">
      <c r="A45" s="77">
        <v>2109999</v>
      </c>
      <c r="B45" s="77" t="s">
        <v>143</v>
      </c>
      <c r="C45" s="17">
        <v>11700</v>
      </c>
      <c r="D45" s="17">
        <v>11700</v>
      </c>
      <c r="E45" s="17"/>
      <c r="F45" s="17">
        <v>11700</v>
      </c>
      <c r="G45" s="17"/>
      <c r="H45" s="17"/>
      <c r="I45" s="17"/>
      <c r="J45" s="17"/>
      <c r="K45" s="17"/>
      <c r="L45" s="17"/>
      <c r="M45" s="17"/>
      <c r="N45" s="17"/>
      <c r="O45" s="17"/>
    </row>
    <row r="46" ht="20.25" customHeight="1" spans="1:15">
      <c r="A46" s="16" t="s">
        <v>144</v>
      </c>
      <c r="B46" s="16" t="s">
        <v>145</v>
      </c>
      <c r="C46" s="17">
        <v>671106.24</v>
      </c>
      <c r="D46" s="17">
        <v>641106.24</v>
      </c>
      <c r="E46" s="17">
        <v>641106.24</v>
      </c>
      <c r="F46" s="17">
        <v>30000</v>
      </c>
      <c r="G46" s="17"/>
      <c r="H46" s="17"/>
      <c r="I46" s="17"/>
      <c r="J46" s="17"/>
      <c r="K46" s="17"/>
      <c r="L46" s="17"/>
      <c r="M46" s="17"/>
      <c r="N46" s="17"/>
      <c r="O46" s="17"/>
    </row>
    <row r="47" ht="20.25" customHeight="1" spans="1:15">
      <c r="A47" s="76" t="s">
        <v>146</v>
      </c>
      <c r="B47" s="76" t="s">
        <v>147</v>
      </c>
      <c r="C47" s="17">
        <v>641106.24</v>
      </c>
      <c r="D47" s="17">
        <v>641106.24</v>
      </c>
      <c r="E47" s="17">
        <v>641106.24</v>
      </c>
      <c r="F47" s="17"/>
      <c r="G47" s="17"/>
      <c r="H47" s="17"/>
      <c r="I47" s="17"/>
      <c r="J47" s="17"/>
      <c r="K47" s="17"/>
      <c r="L47" s="17"/>
      <c r="M47" s="17"/>
      <c r="N47" s="17"/>
      <c r="O47" s="17"/>
    </row>
    <row r="48" ht="20.25" customHeight="1" spans="1:15">
      <c r="A48" s="77" t="s">
        <v>148</v>
      </c>
      <c r="B48" s="77" t="s">
        <v>149</v>
      </c>
      <c r="C48" s="17">
        <v>641106.24</v>
      </c>
      <c r="D48" s="17">
        <v>641106.24</v>
      </c>
      <c r="E48" s="17">
        <v>641106.24</v>
      </c>
      <c r="F48" s="17"/>
      <c r="G48" s="17"/>
      <c r="H48" s="17"/>
      <c r="I48" s="17"/>
      <c r="J48" s="17"/>
      <c r="K48" s="17"/>
      <c r="L48" s="17"/>
      <c r="M48" s="17"/>
      <c r="N48" s="17"/>
      <c r="O48" s="17"/>
    </row>
    <row r="49" ht="20.25" customHeight="1" spans="1:15">
      <c r="A49" s="76">
        <v>21299</v>
      </c>
      <c r="B49" s="76" t="s">
        <v>150</v>
      </c>
      <c r="C49" s="17">
        <v>30000</v>
      </c>
      <c r="D49" s="17">
        <v>30000</v>
      </c>
      <c r="E49" s="17"/>
      <c r="F49" s="17">
        <v>30000</v>
      </c>
      <c r="G49" s="17"/>
      <c r="H49" s="17"/>
      <c r="I49" s="17"/>
      <c r="J49" s="17"/>
      <c r="K49" s="17"/>
      <c r="L49" s="17"/>
      <c r="M49" s="17"/>
      <c r="N49" s="17"/>
      <c r="O49" s="17"/>
    </row>
    <row r="50" ht="20.25" customHeight="1" spans="1:15">
      <c r="A50" s="77">
        <v>2129999</v>
      </c>
      <c r="B50" s="77" t="s">
        <v>150</v>
      </c>
      <c r="C50" s="17">
        <v>30000</v>
      </c>
      <c r="D50" s="17">
        <v>30000</v>
      </c>
      <c r="E50" s="17"/>
      <c r="F50" s="17">
        <v>30000</v>
      </c>
      <c r="G50" s="17"/>
      <c r="H50" s="17"/>
      <c r="I50" s="17"/>
      <c r="J50" s="17"/>
      <c r="K50" s="17"/>
      <c r="L50" s="17"/>
      <c r="M50" s="17"/>
      <c r="N50" s="17"/>
      <c r="O50" s="17"/>
    </row>
    <row r="51" ht="20.25" customHeight="1" spans="1:15">
      <c r="A51" s="16" t="s">
        <v>151</v>
      </c>
      <c r="B51" s="16" t="s">
        <v>152</v>
      </c>
      <c r="C51" s="17">
        <v>12446558.13</v>
      </c>
      <c r="D51" s="17">
        <v>11271484.87</v>
      </c>
      <c r="E51" s="17">
        <v>2787484.87</v>
      </c>
      <c r="F51" s="17">
        <v>9619073.26</v>
      </c>
      <c r="G51" s="17"/>
      <c r="H51" s="17"/>
      <c r="I51" s="17"/>
      <c r="J51" s="17">
        <v>40000</v>
      </c>
      <c r="K51" s="17"/>
      <c r="L51" s="17"/>
      <c r="M51" s="17"/>
      <c r="N51" s="17"/>
      <c r="O51" s="17">
        <v>40000</v>
      </c>
    </row>
    <row r="52" ht="20.25" customHeight="1" spans="1:15">
      <c r="A52" s="76" t="s">
        <v>153</v>
      </c>
      <c r="B52" s="76" t="s">
        <v>154</v>
      </c>
      <c r="C52" s="17">
        <v>2787484.87</v>
      </c>
      <c r="D52" s="17">
        <v>2787484.87</v>
      </c>
      <c r="E52" s="17">
        <v>2787484.87</v>
      </c>
      <c r="F52" s="17"/>
      <c r="G52" s="17"/>
      <c r="H52" s="17"/>
      <c r="I52" s="17"/>
      <c r="J52" s="17"/>
      <c r="K52" s="17"/>
      <c r="L52" s="17"/>
      <c r="M52" s="17"/>
      <c r="N52" s="17"/>
      <c r="O52" s="17"/>
    </row>
    <row r="53" ht="20.25" customHeight="1" spans="1:15">
      <c r="A53" s="77" t="s">
        <v>155</v>
      </c>
      <c r="B53" s="77" t="s">
        <v>91</v>
      </c>
      <c r="C53" s="17">
        <v>2787484.87</v>
      </c>
      <c r="D53" s="17">
        <v>2787484.87</v>
      </c>
      <c r="E53" s="17">
        <v>2787484.87</v>
      </c>
      <c r="F53" s="17"/>
      <c r="G53" s="17"/>
      <c r="H53" s="17"/>
      <c r="I53" s="17"/>
      <c r="J53" s="17"/>
      <c r="K53" s="17"/>
      <c r="L53" s="17"/>
      <c r="M53" s="17"/>
      <c r="N53" s="17"/>
      <c r="O53" s="17"/>
    </row>
    <row r="54" ht="20.25" customHeight="1" spans="1:15">
      <c r="A54" s="76">
        <v>21302</v>
      </c>
      <c r="B54" s="76" t="s">
        <v>156</v>
      </c>
      <c r="C54" s="17">
        <v>460073.26</v>
      </c>
      <c r="D54" s="17">
        <v>460073.26</v>
      </c>
      <c r="E54" s="17"/>
      <c r="F54" s="17">
        <v>460073.26</v>
      </c>
      <c r="G54" s="17"/>
      <c r="H54" s="17"/>
      <c r="I54" s="17"/>
      <c r="J54" s="17"/>
      <c r="K54" s="17"/>
      <c r="L54" s="17"/>
      <c r="M54" s="17"/>
      <c r="N54" s="17"/>
      <c r="O54" s="17"/>
    </row>
    <row r="55" ht="20.25" customHeight="1" spans="1:15">
      <c r="A55" s="77">
        <v>2130209</v>
      </c>
      <c r="B55" s="77" t="s">
        <v>157</v>
      </c>
      <c r="C55" s="17">
        <v>419873.26</v>
      </c>
      <c r="D55" s="17">
        <v>419873.26</v>
      </c>
      <c r="E55" s="17"/>
      <c r="F55" s="17">
        <v>419873.26</v>
      </c>
      <c r="G55" s="17"/>
      <c r="H55" s="17"/>
      <c r="I55" s="17"/>
      <c r="J55" s="17"/>
      <c r="K55" s="17"/>
      <c r="L55" s="17"/>
      <c r="M55" s="17"/>
      <c r="N55" s="17"/>
      <c r="O55" s="17"/>
    </row>
    <row r="56" ht="20.25" customHeight="1" spans="1:15">
      <c r="A56" s="77">
        <v>2130234</v>
      </c>
      <c r="B56" s="77" t="s">
        <v>158</v>
      </c>
      <c r="C56" s="17">
        <v>40200</v>
      </c>
      <c r="D56" s="17">
        <v>40200</v>
      </c>
      <c r="E56" s="17"/>
      <c r="F56" s="17">
        <v>40200</v>
      </c>
      <c r="G56" s="17"/>
      <c r="H56" s="17"/>
      <c r="I56" s="17"/>
      <c r="J56" s="17"/>
      <c r="K56" s="17"/>
      <c r="L56" s="17"/>
      <c r="M56" s="17"/>
      <c r="N56" s="17"/>
      <c r="O56" s="17"/>
    </row>
    <row r="57" ht="20.25" customHeight="1" spans="1:15">
      <c r="A57" s="76" t="s">
        <v>159</v>
      </c>
      <c r="B57" s="76" t="s">
        <v>160</v>
      </c>
      <c r="C57" s="17">
        <v>560800</v>
      </c>
      <c r="D57" s="17">
        <v>560800</v>
      </c>
      <c r="E57" s="17"/>
      <c r="F57" s="17">
        <v>560800</v>
      </c>
      <c r="G57" s="17"/>
      <c r="H57" s="17"/>
      <c r="I57" s="17"/>
      <c r="J57" s="17"/>
      <c r="K57" s="17"/>
      <c r="L57" s="17"/>
      <c r="M57" s="17"/>
      <c r="N57" s="17"/>
      <c r="O57" s="17"/>
    </row>
    <row r="58" ht="20.25" customHeight="1" spans="1:15">
      <c r="A58" s="77" t="s">
        <v>161</v>
      </c>
      <c r="B58" s="77" t="s">
        <v>162</v>
      </c>
      <c r="C58" s="17">
        <v>560800</v>
      </c>
      <c r="D58" s="17">
        <v>560800</v>
      </c>
      <c r="E58" s="17"/>
      <c r="F58" s="17">
        <v>560800</v>
      </c>
      <c r="G58" s="17"/>
      <c r="H58" s="17"/>
      <c r="I58" s="17"/>
      <c r="J58" s="17"/>
      <c r="K58" s="17"/>
      <c r="L58" s="17"/>
      <c r="M58" s="17"/>
      <c r="N58" s="17"/>
      <c r="O58" s="17"/>
    </row>
    <row r="59" ht="20.25" customHeight="1" spans="1:15">
      <c r="A59" s="76" t="s">
        <v>163</v>
      </c>
      <c r="B59" s="76" t="s">
        <v>164</v>
      </c>
      <c r="C59" s="17">
        <v>8598200</v>
      </c>
      <c r="D59" s="17">
        <v>8598200</v>
      </c>
      <c r="E59" s="17"/>
      <c r="F59" s="17">
        <v>8598200</v>
      </c>
      <c r="G59" s="17"/>
      <c r="H59" s="17"/>
      <c r="I59" s="17"/>
      <c r="J59" s="17"/>
      <c r="K59" s="17"/>
      <c r="L59" s="17"/>
      <c r="M59" s="17"/>
      <c r="N59" s="17"/>
      <c r="O59" s="17"/>
    </row>
    <row r="60" ht="20.25" customHeight="1" spans="1:15">
      <c r="A60" s="77">
        <v>2130701</v>
      </c>
      <c r="B60" s="77" t="s">
        <v>165</v>
      </c>
      <c r="C60" s="17">
        <v>320000</v>
      </c>
      <c r="D60" s="17">
        <v>320000</v>
      </c>
      <c r="E60" s="17"/>
      <c r="F60" s="17">
        <v>320000</v>
      </c>
      <c r="G60" s="17"/>
      <c r="H60" s="17"/>
      <c r="I60" s="17"/>
      <c r="J60" s="17"/>
      <c r="K60" s="17"/>
      <c r="L60" s="17"/>
      <c r="M60" s="17"/>
      <c r="N60" s="17"/>
      <c r="O60" s="17"/>
    </row>
    <row r="61" ht="20.25" customHeight="1" spans="1:15">
      <c r="A61" s="77" t="s">
        <v>166</v>
      </c>
      <c r="B61" s="77" t="s">
        <v>167</v>
      </c>
      <c r="C61" s="17">
        <v>8278200</v>
      </c>
      <c r="D61" s="17">
        <v>8278200</v>
      </c>
      <c r="E61" s="17"/>
      <c r="F61" s="17">
        <v>8278200</v>
      </c>
      <c r="G61" s="17"/>
      <c r="H61" s="17"/>
      <c r="I61" s="17"/>
      <c r="J61" s="17"/>
      <c r="K61" s="17"/>
      <c r="L61" s="17"/>
      <c r="M61" s="17"/>
      <c r="N61" s="17"/>
      <c r="O61" s="17"/>
    </row>
    <row r="62" ht="20.25" customHeight="1" spans="1:15">
      <c r="A62" s="76" t="s">
        <v>168</v>
      </c>
      <c r="B62" s="76" t="s">
        <v>169</v>
      </c>
      <c r="C62" s="17">
        <v>40000</v>
      </c>
      <c r="D62" s="17"/>
      <c r="E62" s="17"/>
      <c r="F62" s="17"/>
      <c r="G62" s="17"/>
      <c r="H62" s="17"/>
      <c r="I62" s="17"/>
      <c r="J62" s="17">
        <v>40000</v>
      </c>
      <c r="K62" s="17"/>
      <c r="L62" s="17"/>
      <c r="M62" s="17"/>
      <c r="N62" s="17"/>
      <c r="O62" s="17">
        <v>40000</v>
      </c>
    </row>
    <row r="63" ht="20.25" customHeight="1" spans="1:15">
      <c r="A63" s="77" t="s">
        <v>170</v>
      </c>
      <c r="B63" s="77" t="s">
        <v>169</v>
      </c>
      <c r="C63" s="17">
        <v>40000</v>
      </c>
      <c r="D63" s="17"/>
      <c r="E63" s="17"/>
      <c r="F63" s="17"/>
      <c r="G63" s="17"/>
      <c r="H63" s="17"/>
      <c r="I63" s="17"/>
      <c r="J63" s="17">
        <v>40000</v>
      </c>
      <c r="K63" s="17"/>
      <c r="L63" s="17"/>
      <c r="M63" s="17"/>
      <c r="N63" s="17"/>
      <c r="O63" s="17">
        <v>40000</v>
      </c>
    </row>
    <row r="64" ht="20.25" customHeight="1" spans="1:15">
      <c r="A64" s="16">
        <v>214</v>
      </c>
      <c r="B64" s="16" t="s">
        <v>171</v>
      </c>
      <c r="C64" s="17">
        <v>637100</v>
      </c>
      <c r="D64" s="17">
        <v>637100</v>
      </c>
      <c r="E64" s="17"/>
      <c r="F64" s="17">
        <v>637100</v>
      </c>
      <c r="G64" s="17"/>
      <c r="H64" s="17"/>
      <c r="I64" s="17"/>
      <c r="J64" s="17"/>
      <c r="K64" s="17"/>
      <c r="L64" s="17"/>
      <c r="M64" s="17"/>
      <c r="N64" s="17"/>
      <c r="O64" s="17"/>
    </row>
    <row r="65" ht="20.25" customHeight="1" spans="1:15">
      <c r="A65" s="76">
        <v>21401</v>
      </c>
      <c r="B65" s="76" t="s">
        <v>172</v>
      </c>
      <c r="C65" s="17">
        <v>637100</v>
      </c>
      <c r="D65" s="17">
        <v>637100</v>
      </c>
      <c r="E65" s="17"/>
      <c r="F65" s="17">
        <v>637100</v>
      </c>
      <c r="G65" s="17"/>
      <c r="H65" s="17"/>
      <c r="I65" s="17"/>
      <c r="J65" s="17"/>
      <c r="K65" s="17"/>
      <c r="L65" s="17"/>
      <c r="M65" s="17"/>
      <c r="N65" s="17"/>
      <c r="O65" s="17"/>
    </row>
    <row r="66" ht="20.25" customHeight="1" spans="1:15">
      <c r="A66" s="77">
        <v>2140106</v>
      </c>
      <c r="B66" s="77" t="s">
        <v>173</v>
      </c>
      <c r="C66" s="17">
        <v>637100</v>
      </c>
      <c r="D66" s="17">
        <v>637100</v>
      </c>
      <c r="E66" s="17"/>
      <c r="F66" s="17">
        <v>637100</v>
      </c>
      <c r="G66" s="17"/>
      <c r="H66" s="17"/>
      <c r="I66" s="17"/>
      <c r="J66" s="17"/>
      <c r="K66" s="17"/>
      <c r="L66" s="17"/>
      <c r="M66" s="17"/>
      <c r="N66" s="17"/>
      <c r="O66" s="17"/>
    </row>
    <row r="67" ht="20.25" customHeight="1" spans="1:15">
      <c r="A67" s="16" t="s">
        <v>174</v>
      </c>
      <c r="B67" s="16" t="s">
        <v>175</v>
      </c>
      <c r="C67" s="17">
        <v>113570</v>
      </c>
      <c r="D67" s="17">
        <v>113570</v>
      </c>
      <c r="E67" s="17"/>
      <c r="F67" s="17">
        <v>113570</v>
      </c>
      <c r="G67" s="17"/>
      <c r="H67" s="17"/>
      <c r="I67" s="17"/>
      <c r="J67" s="17"/>
      <c r="K67" s="17"/>
      <c r="L67" s="17"/>
      <c r="M67" s="17"/>
      <c r="N67" s="17"/>
      <c r="O67" s="17"/>
    </row>
    <row r="68" ht="20.25" customHeight="1" spans="1:15">
      <c r="A68" s="76" t="s">
        <v>176</v>
      </c>
      <c r="B68" s="76" t="s">
        <v>177</v>
      </c>
      <c r="C68" s="17">
        <v>113570</v>
      </c>
      <c r="D68" s="17">
        <v>113570</v>
      </c>
      <c r="E68" s="17"/>
      <c r="F68" s="17">
        <v>113570</v>
      </c>
      <c r="G68" s="17"/>
      <c r="H68" s="17"/>
      <c r="I68" s="17"/>
      <c r="J68" s="17"/>
      <c r="K68" s="17"/>
      <c r="L68" s="17"/>
      <c r="M68" s="17"/>
      <c r="N68" s="17"/>
      <c r="O68" s="17"/>
    </row>
    <row r="69" ht="20.25" customHeight="1" spans="1:15">
      <c r="A69" s="77" t="s">
        <v>178</v>
      </c>
      <c r="B69" s="77" t="s">
        <v>179</v>
      </c>
      <c r="C69" s="17">
        <v>113570</v>
      </c>
      <c r="D69" s="17">
        <v>113570</v>
      </c>
      <c r="E69" s="17"/>
      <c r="F69" s="17">
        <v>113570</v>
      </c>
      <c r="G69" s="17"/>
      <c r="H69" s="17"/>
      <c r="I69" s="17"/>
      <c r="J69" s="17"/>
      <c r="K69" s="17"/>
      <c r="L69" s="17"/>
      <c r="M69" s="17"/>
      <c r="N69" s="17"/>
      <c r="O69" s="17"/>
    </row>
    <row r="70" ht="20.25" customHeight="1" spans="1:15">
      <c r="A70" s="16" t="s">
        <v>180</v>
      </c>
      <c r="B70" s="16" t="s">
        <v>181</v>
      </c>
      <c r="C70" s="17">
        <v>1517418</v>
      </c>
      <c r="D70" s="17">
        <v>1517418</v>
      </c>
      <c r="E70" s="17">
        <v>1517418</v>
      </c>
      <c r="F70" s="17"/>
      <c r="G70" s="17"/>
      <c r="H70" s="17"/>
      <c r="I70" s="17"/>
      <c r="J70" s="17"/>
      <c r="K70" s="17"/>
      <c r="L70" s="17"/>
      <c r="M70" s="17"/>
      <c r="N70" s="17"/>
      <c r="O70" s="17"/>
    </row>
    <row r="71" ht="20.25" customHeight="1" spans="1:15">
      <c r="A71" s="76" t="s">
        <v>182</v>
      </c>
      <c r="B71" s="76" t="s">
        <v>183</v>
      </c>
      <c r="C71" s="17">
        <v>1517418</v>
      </c>
      <c r="D71" s="17">
        <v>1517418</v>
      </c>
      <c r="E71" s="17">
        <v>1517418</v>
      </c>
      <c r="F71" s="17"/>
      <c r="G71" s="17"/>
      <c r="H71" s="17"/>
      <c r="I71" s="17"/>
      <c r="J71" s="17"/>
      <c r="K71" s="17"/>
      <c r="L71" s="17"/>
      <c r="M71" s="17"/>
      <c r="N71" s="17"/>
      <c r="O71" s="17"/>
    </row>
    <row r="72" ht="20.25" customHeight="1" spans="1:15">
      <c r="A72" s="77" t="s">
        <v>184</v>
      </c>
      <c r="B72" s="77" t="s">
        <v>185</v>
      </c>
      <c r="C72" s="17">
        <v>1517418</v>
      </c>
      <c r="D72" s="17">
        <v>1517418</v>
      </c>
      <c r="E72" s="17">
        <v>1517418</v>
      </c>
      <c r="F72" s="17"/>
      <c r="G72" s="17"/>
      <c r="H72" s="17"/>
      <c r="I72" s="17"/>
      <c r="J72" s="17"/>
      <c r="K72" s="17"/>
      <c r="L72" s="17"/>
      <c r="M72" s="17"/>
      <c r="N72" s="17"/>
      <c r="O72" s="17"/>
    </row>
    <row r="73" ht="20.25" customHeight="1" spans="1:15">
      <c r="A73" s="16">
        <v>229</v>
      </c>
      <c r="B73" s="16" t="s">
        <v>77</v>
      </c>
      <c r="C73" s="17">
        <v>1568000</v>
      </c>
      <c r="D73" s="17">
        <v>1568000</v>
      </c>
      <c r="E73" s="17"/>
      <c r="F73" s="17">
        <v>1568000</v>
      </c>
      <c r="G73" s="17"/>
      <c r="H73" s="17"/>
      <c r="I73" s="17"/>
      <c r="J73" s="17"/>
      <c r="K73" s="17"/>
      <c r="L73" s="17"/>
      <c r="M73" s="17"/>
      <c r="N73" s="17"/>
      <c r="O73" s="17"/>
    </row>
    <row r="74" ht="20.25" customHeight="1" spans="1:15">
      <c r="A74" s="76">
        <v>22902</v>
      </c>
      <c r="B74" s="67" t="s">
        <v>186</v>
      </c>
      <c r="C74" s="17">
        <v>1568000</v>
      </c>
      <c r="D74" s="17">
        <v>1568000</v>
      </c>
      <c r="E74" s="17"/>
      <c r="F74" s="17">
        <v>1568000</v>
      </c>
      <c r="G74" s="17"/>
      <c r="H74" s="17"/>
      <c r="I74" s="17"/>
      <c r="J74" s="17"/>
      <c r="K74" s="17"/>
      <c r="L74" s="17"/>
      <c r="M74" s="17"/>
      <c r="N74" s="17"/>
      <c r="O74" s="17"/>
    </row>
    <row r="75" ht="20.25" customHeight="1" spans="1:15">
      <c r="A75" s="77">
        <v>2296002</v>
      </c>
      <c r="B75" s="68" t="s">
        <v>187</v>
      </c>
      <c r="C75" s="17">
        <v>220000</v>
      </c>
      <c r="D75" s="17">
        <v>220000</v>
      </c>
      <c r="E75" s="17"/>
      <c r="F75" s="17">
        <v>220000</v>
      </c>
      <c r="G75" s="17"/>
      <c r="H75" s="17"/>
      <c r="I75" s="17"/>
      <c r="J75" s="17"/>
      <c r="K75" s="17"/>
      <c r="L75" s="17"/>
      <c r="M75" s="17"/>
      <c r="N75" s="17"/>
      <c r="O75" s="17"/>
    </row>
    <row r="76" ht="20.25" customHeight="1" spans="1:15">
      <c r="A76" s="77">
        <v>2296003</v>
      </c>
      <c r="B76" s="68" t="s">
        <v>188</v>
      </c>
      <c r="C76" s="17">
        <v>15000</v>
      </c>
      <c r="D76" s="17">
        <v>15000</v>
      </c>
      <c r="E76" s="17"/>
      <c r="F76" s="17">
        <v>15000</v>
      </c>
      <c r="G76" s="17"/>
      <c r="H76" s="17"/>
      <c r="I76" s="17"/>
      <c r="J76" s="17"/>
      <c r="K76" s="17"/>
      <c r="L76" s="17"/>
      <c r="M76" s="17"/>
      <c r="N76" s="17"/>
      <c r="O76" s="17"/>
    </row>
    <row r="77" ht="20.25" customHeight="1" spans="1:15">
      <c r="A77" s="77">
        <v>2296099</v>
      </c>
      <c r="B77" s="68" t="s">
        <v>189</v>
      </c>
      <c r="C77" s="17">
        <v>1333000</v>
      </c>
      <c r="D77" s="17">
        <v>1333000</v>
      </c>
      <c r="E77" s="17"/>
      <c r="F77" s="17">
        <v>1333000</v>
      </c>
      <c r="G77" s="17"/>
      <c r="H77" s="17"/>
      <c r="I77" s="17"/>
      <c r="J77" s="17"/>
      <c r="K77" s="17"/>
      <c r="L77" s="17"/>
      <c r="M77" s="17"/>
      <c r="N77" s="17"/>
      <c r="O77" s="17"/>
    </row>
    <row r="78" ht="20.25" customHeight="1" spans="1:15">
      <c r="A78" s="49" t="s">
        <v>190</v>
      </c>
      <c r="B78" s="49"/>
      <c r="C78" s="17">
        <v>28057773.91</v>
      </c>
      <c r="D78" s="17">
        <v>27279773.91</v>
      </c>
      <c r="E78" s="17">
        <v>13284652.65</v>
      </c>
      <c r="F78" s="17">
        <v>13995121.26</v>
      </c>
      <c r="G78" s="17"/>
      <c r="H78" s="17"/>
      <c r="I78" s="17"/>
      <c r="J78" s="17">
        <v>778000</v>
      </c>
      <c r="K78" s="17"/>
      <c r="L78" s="17"/>
      <c r="M78" s="17"/>
      <c r="N78" s="17"/>
      <c r="O78" s="17">
        <v>778000</v>
      </c>
    </row>
  </sheetData>
  <autoFilter xmlns:etc="http://www.wps.cn/officeDocument/2017/etCustomData" ref="A7:O78" etc:filterBottomFollowUsedRange="0">
    <extLst/>
  </autoFilter>
  <mergeCells count="11">
    <mergeCell ref="A3:O3"/>
    <mergeCell ref="A4:I4"/>
    <mergeCell ref="D5:F5"/>
    <mergeCell ref="J5:O5"/>
    <mergeCell ref="A78:B78"/>
    <mergeCell ref="A5:A6"/>
    <mergeCell ref="B5:B6"/>
    <mergeCell ref="C5:C6"/>
    <mergeCell ref="G5:G6"/>
    <mergeCell ref="H5:H6"/>
    <mergeCell ref="I5:I6"/>
  </mergeCells>
  <pageMargins left="0.75" right="0.75" top="1" bottom="1" header="0.5" footer="0.5"/>
  <pageSetup paperSize="1" scale="33"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zoomScale="63" zoomScaleNormal="63" workbookViewId="0">
      <pane ySplit="1" topLeftCell="A2" activePane="bottomLeft" state="frozen"/>
      <selection/>
      <selection pane="bottomLeft" activeCell="G32" sqref="G32"/>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191</v>
      </c>
    </row>
    <row r="3" ht="45" customHeight="1" spans="1:4">
      <c r="A3" s="4" t="s">
        <v>192</v>
      </c>
      <c r="B3" s="4"/>
      <c r="C3" s="4"/>
      <c r="D3" s="4"/>
    </row>
    <row r="4" ht="18.75" customHeight="1" spans="1:4">
      <c r="A4" s="5" t="str">
        <f>"单位名称："&amp;"新平彝族傣族自治县新化乡人民政府"</f>
        <v>单位名称：新平彝族傣族自治县新化乡人民政府</v>
      </c>
      <c r="B4" s="5"/>
      <c r="C4" s="71"/>
      <c r="D4" s="6" t="s">
        <v>2</v>
      </c>
    </row>
    <row r="5" ht="22.5" customHeight="1" spans="1:4">
      <c r="A5" s="8" t="s">
        <v>3</v>
      </c>
      <c r="B5" s="8"/>
      <c r="C5" s="8" t="s">
        <v>4</v>
      </c>
      <c r="D5" s="8"/>
    </row>
    <row r="6" ht="18.75" customHeight="1" spans="1:4">
      <c r="A6" s="8" t="s">
        <v>5</v>
      </c>
      <c r="B6" s="8" t="s">
        <v>6</v>
      </c>
      <c r="C6" s="8" t="s">
        <v>193</v>
      </c>
      <c r="D6" s="8" t="s">
        <v>6</v>
      </c>
    </row>
    <row r="7" ht="18.75" customHeight="1" spans="1:4">
      <c r="A7" s="8"/>
      <c r="B7" s="8"/>
      <c r="C7" s="8"/>
      <c r="D7" s="8"/>
    </row>
    <row r="8" ht="22.5" customHeight="1" spans="1:4">
      <c r="A8" s="15" t="s">
        <v>194</v>
      </c>
      <c r="B8" s="17">
        <v>25711773.91</v>
      </c>
      <c r="C8" s="15" t="s">
        <v>195</v>
      </c>
      <c r="D8" s="17">
        <v>25711773.91</v>
      </c>
    </row>
    <row r="9" ht="22.5" customHeight="1" spans="1:4">
      <c r="A9" s="15" t="s">
        <v>196</v>
      </c>
      <c r="B9" s="17">
        <v>25711773.91</v>
      </c>
      <c r="C9" s="15" t="str">
        <f>"（"&amp;"一"&amp;"）"&amp;"一般公共服务支出"</f>
        <v>（一）一般公共服务支出</v>
      </c>
      <c r="D9" s="17">
        <v>7620842.61</v>
      </c>
    </row>
    <row r="10" ht="22.5" customHeight="1" spans="1:4">
      <c r="A10" s="15" t="s">
        <v>197</v>
      </c>
      <c r="B10" s="17"/>
      <c r="C10" s="15" t="str">
        <f>"（"&amp;"二"&amp;"）"&amp;"文化旅游体育与传媒支出"</f>
        <v>（二）文化旅游体育与传媒支出</v>
      </c>
      <c r="D10" s="17">
        <v>1800</v>
      </c>
    </row>
    <row r="11" ht="22.5" customHeight="1" spans="1:4">
      <c r="A11" s="15" t="s">
        <v>198</v>
      </c>
      <c r="B11" s="17"/>
      <c r="C11" s="15" t="str">
        <f>"（"&amp;"三"&amp;"）"&amp;"社会保障和就业支出"</f>
        <v>（三）社会保障和就业支出</v>
      </c>
      <c r="D11" s="17">
        <v>1745152.56</v>
      </c>
    </row>
    <row r="12" ht="22.5" customHeight="1" spans="1:4">
      <c r="A12" s="15" t="s">
        <v>199</v>
      </c>
      <c r="B12" s="17"/>
      <c r="C12" s="15" t="str">
        <f>"（"&amp;"四"&amp;"）"&amp;"卫生健康支出"</f>
        <v>（四）卫生健康支出</v>
      </c>
      <c r="D12" s="17">
        <v>998226.37</v>
      </c>
    </row>
    <row r="13" ht="22.5" customHeight="1" spans="1:4">
      <c r="A13" s="15" t="s">
        <v>196</v>
      </c>
      <c r="B13" s="17"/>
      <c r="C13" s="15" t="str">
        <f>"（"&amp;"五"&amp;"）"&amp;"城乡社区支出"</f>
        <v>（五）城乡社区支出</v>
      </c>
      <c r="D13" s="17">
        <v>671106.24</v>
      </c>
    </row>
    <row r="14" ht="22.5" customHeight="1" spans="1:4">
      <c r="A14" s="15" t="s">
        <v>197</v>
      </c>
      <c r="B14" s="17"/>
      <c r="C14" s="15" t="str">
        <f>"（"&amp;"六"&amp;"）"&amp;"农林水支出"</f>
        <v>（六）农林水支出</v>
      </c>
      <c r="D14" s="17">
        <v>12406558.13</v>
      </c>
    </row>
    <row r="15" ht="22.5" customHeight="1" spans="1:4">
      <c r="A15" s="15" t="s">
        <v>198</v>
      </c>
      <c r="B15" s="17"/>
      <c r="C15" s="15" t="str">
        <f>"（"&amp;"七"&amp;"）"&amp;"交通支出"</f>
        <v>（七）交通支出</v>
      </c>
      <c r="D15" s="17">
        <v>637100</v>
      </c>
    </row>
    <row r="16" ht="22.5" customHeight="1" spans="1:4">
      <c r="A16" s="15"/>
      <c r="B16" s="17"/>
      <c r="C16" s="15" t="str">
        <f>"（"&amp;"八"&amp;"）"&amp;"自然资源海洋气象等支出"</f>
        <v>（八）自然资源海洋气象等支出</v>
      </c>
      <c r="D16" s="17">
        <v>113570</v>
      </c>
    </row>
    <row r="17" ht="22.5" customHeight="1" spans="1:4">
      <c r="A17" s="23"/>
      <c r="B17" s="23"/>
      <c r="C17" s="15" t="str">
        <f>"（"&amp;"九"&amp;"）"&amp;"住房保障支出"</f>
        <v>（九）住房保障支出</v>
      </c>
      <c r="D17" s="17">
        <v>1517418</v>
      </c>
    </row>
    <row r="18" ht="22.5" customHeight="1" spans="1:4">
      <c r="A18" s="72"/>
      <c r="B18" s="17"/>
      <c r="C18" s="15"/>
      <c r="D18" s="17"/>
    </row>
    <row r="19" ht="22.5" customHeight="1" spans="1:4">
      <c r="A19" s="72"/>
      <c r="B19" s="17"/>
      <c r="C19" s="15"/>
      <c r="D19" s="17"/>
    </row>
    <row r="20" ht="22.5" customHeight="1" spans="1:4">
      <c r="A20" s="72"/>
      <c r="B20" s="17"/>
      <c r="C20" s="15" t="s">
        <v>200</v>
      </c>
      <c r="D20" s="17"/>
    </row>
    <row r="21" ht="22.5" customHeight="1" spans="1:4">
      <c r="A21" s="73" t="s">
        <v>201</v>
      </c>
      <c r="B21" s="74">
        <v>25711773.91</v>
      </c>
      <c r="C21" s="75" t="s">
        <v>202</v>
      </c>
      <c r="D21" s="74">
        <v>25711773.91</v>
      </c>
    </row>
  </sheetData>
  <mergeCells count="8">
    <mergeCell ref="A3:D3"/>
    <mergeCell ref="A4:B4"/>
    <mergeCell ref="A5:B5"/>
    <mergeCell ref="C5:D5"/>
    <mergeCell ref="A6:A7"/>
    <mergeCell ref="B6:B7"/>
    <mergeCell ref="C6:C7"/>
    <mergeCell ref="D6:D7"/>
  </mergeCells>
  <pageMargins left="0.75" right="0.75" top="1" bottom="1" header="0.5" footer="0.5"/>
  <pageSetup paperSize="1" scale="63"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68"/>
  <sheetViews>
    <sheetView showZeros="0" zoomScale="47" zoomScaleNormal="47" workbookViewId="0">
      <pane ySplit="1" topLeftCell="A2" activePane="bottomLeft" state="frozen"/>
      <selection/>
      <selection pane="bottomLeft" activeCell="Q43" sqref="Q43"/>
    </sheetView>
  </sheetViews>
  <sheetFormatPr defaultColWidth="8.85" defaultRowHeight="15" customHeight="1" outlineLevelCol="6"/>
  <cols>
    <col min="1" max="1" width="21.425" customWidth="1"/>
    <col min="2" max="2" width="28.575" customWidth="1"/>
    <col min="3" max="7" width="21.425" customWidth="1"/>
  </cols>
  <sheetData>
    <row r="1" customHeight="1" spans="1:7">
      <c r="A1" s="1"/>
      <c r="B1" s="1"/>
      <c r="C1" s="1"/>
      <c r="D1" s="1"/>
      <c r="E1" s="1"/>
      <c r="F1" s="1"/>
      <c r="G1" s="1"/>
    </row>
    <row r="2" ht="18.75" customHeight="1" spans="1:7">
      <c r="A2" s="2"/>
      <c r="B2" s="2"/>
      <c r="C2" s="2"/>
      <c r="D2" s="2"/>
      <c r="E2" s="2"/>
      <c r="F2" s="2"/>
      <c r="G2" s="41" t="s">
        <v>203</v>
      </c>
    </row>
    <row r="3" ht="37.5" customHeight="1" spans="1:7">
      <c r="A3" s="4" t="s">
        <v>204</v>
      </c>
      <c r="B3" s="4"/>
      <c r="C3" s="4"/>
      <c r="D3" s="4"/>
      <c r="E3" s="4"/>
      <c r="F3" s="4"/>
      <c r="G3" s="4"/>
    </row>
    <row r="4" ht="18.75" customHeight="1" spans="1:7">
      <c r="A4" s="42" t="str">
        <f>"单位名称："&amp;"新平彝族傣族自治县新化乡人民政府"</f>
        <v>单位名称：新平彝族傣族自治县新化乡人民政府</v>
      </c>
      <c r="B4" s="42"/>
      <c r="C4" s="42"/>
      <c r="D4" s="43"/>
      <c r="E4" s="43"/>
      <c r="F4" s="43"/>
      <c r="G4" s="44" t="s">
        <v>29</v>
      </c>
    </row>
    <row r="5" ht="18.75" customHeight="1" spans="1:7">
      <c r="A5" s="13" t="s">
        <v>205</v>
      </c>
      <c r="B5" s="13" t="s">
        <v>68</v>
      </c>
      <c r="C5" s="45" t="s">
        <v>32</v>
      </c>
      <c r="D5" s="45" t="s">
        <v>71</v>
      </c>
      <c r="E5" s="45"/>
      <c r="F5" s="45"/>
      <c r="G5" s="13" t="s">
        <v>72</v>
      </c>
    </row>
    <row r="6" ht="18.75" customHeight="1" spans="1:7">
      <c r="A6" s="13" t="s">
        <v>67</v>
      </c>
      <c r="B6" s="13" t="s">
        <v>68</v>
      </c>
      <c r="C6" s="45"/>
      <c r="D6" s="45" t="s">
        <v>34</v>
      </c>
      <c r="E6" s="45" t="s">
        <v>206</v>
      </c>
      <c r="F6" s="45" t="s">
        <v>207</v>
      </c>
      <c r="G6" s="13"/>
    </row>
    <row r="7" ht="18.75" customHeight="1" spans="1:7">
      <c r="A7" s="14" t="s">
        <v>46</v>
      </c>
      <c r="B7" s="14" t="s">
        <v>47</v>
      </c>
      <c r="C7" s="14" t="s">
        <v>48</v>
      </c>
      <c r="D7" s="14" t="s">
        <v>49</v>
      </c>
      <c r="E7" s="14" t="s">
        <v>50</v>
      </c>
      <c r="F7" s="14" t="s">
        <v>51</v>
      </c>
      <c r="G7" s="14" t="s">
        <v>52</v>
      </c>
    </row>
    <row r="8" ht="20.25" customHeight="1" spans="1:7">
      <c r="A8" s="66" t="s">
        <v>79</v>
      </c>
      <c r="B8" s="66" t="s">
        <v>80</v>
      </c>
      <c r="C8" s="17">
        <v>7620842.61</v>
      </c>
      <c r="D8" s="17">
        <v>5869942.61</v>
      </c>
      <c r="E8" s="17">
        <v>4832942.61</v>
      </c>
      <c r="F8" s="17">
        <v>1037000</v>
      </c>
      <c r="G8" s="17">
        <v>1750900</v>
      </c>
    </row>
    <row r="9" ht="20.25" customHeight="1" spans="1:7">
      <c r="A9" s="67" t="s">
        <v>81</v>
      </c>
      <c r="B9" s="67" t="s">
        <v>82</v>
      </c>
      <c r="C9" s="17">
        <v>273800</v>
      </c>
      <c r="D9" s="17"/>
      <c r="E9" s="17"/>
      <c r="F9" s="17"/>
      <c r="G9" s="17">
        <v>273800</v>
      </c>
    </row>
    <row r="10" ht="20.25" customHeight="1" spans="1:7">
      <c r="A10" s="68" t="s">
        <v>83</v>
      </c>
      <c r="B10" s="68" t="s">
        <v>84</v>
      </c>
      <c r="C10" s="17">
        <v>163800</v>
      </c>
      <c r="D10" s="17"/>
      <c r="E10" s="17"/>
      <c r="F10" s="17"/>
      <c r="G10" s="17">
        <v>163800</v>
      </c>
    </row>
    <row r="11" ht="20.25" customHeight="1" spans="1:7">
      <c r="A11" s="68">
        <v>2010199</v>
      </c>
      <c r="B11" s="68" t="s">
        <v>85</v>
      </c>
      <c r="C11" s="17">
        <v>110000</v>
      </c>
      <c r="D11" s="17"/>
      <c r="E11" s="17"/>
      <c r="F11" s="17"/>
      <c r="G11" s="17">
        <v>110000</v>
      </c>
    </row>
    <row r="12" ht="20.25" customHeight="1" spans="1:7">
      <c r="A12" s="67" t="s">
        <v>86</v>
      </c>
      <c r="B12" s="67" t="s">
        <v>87</v>
      </c>
      <c r="C12" s="17">
        <v>5277904.37</v>
      </c>
      <c r="D12" s="17">
        <v>4451004.37</v>
      </c>
      <c r="E12" s="17">
        <v>3443904.37</v>
      </c>
      <c r="F12" s="17">
        <v>1007100</v>
      </c>
      <c r="G12" s="17">
        <v>826900</v>
      </c>
    </row>
    <row r="13" ht="20.25" customHeight="1" spans="1:7">
      <c r="A13" s="68">
        <v>2010301</v>
      </c>
      <c r="B13" s="68" t="s">
        <v>89</v>
      </c>
      <c r="C13" s="17">
        <v>5084404.37</v>
      </c>
      <c r="D13" s="17">
        <v>4257504.37</v>
      </c>
      <c r="E13" s="17">
        <v>3443904.37</v>
      </c>
      <c r="F13" s="17">
        <v>813600</v>
      </c>
      <c r="G13" s="17">
        <v>826900</v>
      </c>
    </row>
    <row r="14" ht="20.25" customHeight="1" spans="1:7">
      <c r="A14" s="68">
        <v>2010350</v>
      </c>
      <c r="B14" s="68" t="s">
        <v>91</v>
      </c>
      <c r="C14" s="17">
        <v>193500</v>
      </c>
      <c r="D14" s="17">
        <v>193500</v>
      </c>
      <c r="E14" s="17"/>
      <c r="F14" s="17">
        <v>193500</v>
      </c>
      <c r="G14" s="17"/>
    </row>
    <row r="15" ht="20.25" customHeight="1" spans="1:7">
      <c r="A15" s="67">
        <v>20106</v>
      </c>
      <c r="B15" s="67" t="s">
        <v>94</v>
      </c>
      <c r="C15" s="17">
        <v>350000</v>
      </c>
      <c r="D15" s="17"/>
      <c r="E15" s="17"/>
      <c r="F15" s="17"/>
      <c r="G15" s="17">
        <v>350000</v>
      </c>
    </row>
    <row r="16" ht="20.25" customHeight="1" spans="1:7">
      <c r="A16" s="68">
        <v>2010699</v>
      </c>
      <c r="B16" s="68" t="s">
        <v>95</v>
      </c>
      <c r="C16" s="17">
        <v>350000</v>
      </c>
      <c r="D16" s="17"/>
      <c r="E16" s="17"/>
      <c r="F16" s="17"/>
      <c r="G16" s="17">
        <v>350000</v>
      </c>
    </row>
    <row r="17" ht="20.25" customHeight="1" spans="1:7">
      <c r="A17" s="67" t="s">
        <v>99</v>
      </c>
      <c r="B17" s="67" t="s">
        <v>100</v>
      </c>
      <c r="C17" s="17">
        <v>295200</v>
      </c>
      <c r="D17" s="17"/>
      <c r="E17" s="17"/>
      <c r="F17" s="17"/>
      <c r="G17" s="17">
        <v>295200</v>
      </c>
    </row>
    <row r="18" ht="20.25" customHeight="1" spans="1:7">
      <c r="A18" s="68">
        <v>2013202</v>
      </c>
      <c r="B18" s="68" t="s">
        <v>102</v>
      </c>
      <c r="C18" s="17">
        <v>166800</v>
      </c>
      <c r="D18" s="17"/>
      <c r="E18" s="17"/>
      <c r="F18" s="17"/>
      <c r="G18" s="17">
        <v>166800</v>
      </c>
    </row>
    <row r="19" ht="20.25" customHeight="1" spans="1:7">
      <c r="A19" s="68">
        <v>2013299</v>
      </c>
      <c r="B19" s="68" t="s">
        <v>104</v>
      </c>
      <c r="C19" s="17">
        <v>128400</v>
      </c>
      <c r="D19" s="17"/>
      <c r="E19" s="17"/>
      <c r="F19" s="17"/>
      <c r="G19" s="17">
        <v>128400</v>
      </c>
    </row>
    <row r="20" ht="20.25" customHeight="1" spans="1:7">
      <c r="A20" s="67" t="s">
        <v>105</v>
      </c>
      <c r="B20" s="67" t="s">
        <v>106</v>
      </c>
      <c r="C20" s="17">
        <v>1423938.24</v>
      </c>
      <c r="D20" s="17">
        <v>1418938.24</v>
      </c>
      <c r="E20" s="17">
        <v>1389038.24</v>
      </c>
      <c r="F20" s="17">
        <v>29900</v>
      </c>
      <c r="G20" s="17">
        <v>5000</v>
      </c>
    </row>
    <row r="21" ht="20.25" customHeight="1" spans="1:7">
      <c r="A21" s="68">
        <v>2013650</v>
      </c>
      <c r="B21" s="68" t="s">
        <v>91</v>
      </c>
      <c r="C21" s="17">
        <v>1418938.24</v>
      </c>
      <c r="D21" s="17">
        <v>1418938.24</v>
      </c>
      <c r="E21" s="17">
        <v>1389038.24</v>
      </c>
      <c r="F21" s="17">
        <v>29900</v>
      </c>
      <c r="G21" s="17"/>
    </row>
    <row r="22" ht="20.25" customHeight="1" spans="1:7">
      <c r="A22" s="68">
        <v>2013699</v>
      </c>
      <c r="B22" s="68" t="s">
        <v>106</v>
      </c>
      <c r="C22" s="17">
        <v>5000</v>
      </c>
      <c r="D22" s="17"/>
      <c r="E22" s="17"/>
      <c r="F22" s="17"/>
      <c r="G22" s="17">
        <v>5000</v>
      </c>
    </row>
    <row r="23" ht="20.25" customHeight="1" spans="1:7">
      <c r="A23" s="66" t="s">
        <v>109</v>
      </c>
      <c r="B23" s="66" t="s">
        <v>110</v>
      </c>
      <c r="C23" s="17">
        <v>1800</v>
      </c>
      <c r="D23" s="17"/>
      <c r="E23" s="17"/>
      <c r="F23" s="17"/>
      <c r="G23" s="17">
        <v>1800</v>
      </c>
    </row>
    <row r="24" ht="20.25" customHeight="1" spans="1:7">
      <c r="A24" s="67" t="s">
        <v>111</v>
      </c>
      <c r="B24" s="67" t="s">
        <v>112</v>
      </c>
      <c r="C24" s="17">
        <v>1800</v>
      </c>
      <c r="D24" s="17"/>
      <c r="E24" s="17"/>
      <c r="F24" s="17"/>
      <c r="G24" s="17">
        <v>1800</v>
      </c>
    </row>
    <row r="25" ht="20.25" customHeight="1" spans="1:7">
      <c r="A25" s="68">
        <v>2070109</v>
      </c>
      <c r="B25" s="68" t="s">
        <v>114</v>
      </c>
      <c r="C25" s="17">
        <v>1800</v>
      </c>
      <c r="D25" s="17"/>
      <c r="E25" s="17"/>
      <c r="F25" s="17"/>
      <c r="G25" s="17">
        <v>1800</v>
      </c>
    </row>
    <row r="26" ht="20.25" customHeight="1" spans="1:7">
      <c r="A26" s="66" t="s">
        <v>115</v>
      </c>
      <c r="B26" s="66" t="s">
        <v>116</v>
      </c>
      <c r="C26" s="17">
        <v>1745152.56</v>
      </c>
      <c r="D26" s="17">
        <v>1482174.56</v>
      </c>
      <c r="E26" s="17">
        <v>1454274.56</v>
      </c>
      <c r="F26" s="17">
        <v>27900</v>
      </c>
      <c r="G26" s="17">
        <v>262978</v>
      </c>
    </row>
    <row r="27" ht="20.25" customHeight="1" spans="1:7">
      <c r="A27" s="67">
        <v>20801</v>
      </c>
      <c r="B27" s="67" t="s">
        <v>208</v>
      </c>
      <c r="C27" s="17">
        <v>160000</v>
      </c>
      <c r="D27" s="17"/>
      <c r="E27" s="17"/>
      <c r="F27" s="17"/>
      <c r="G27" s="17">
        <v>160000</v>
      </c>
    </row>
    <row r="28" ht="20.25" customHeight="1" spans="1:7">
      <c r="A28" s="68">
        <v>2081004</v>
      </c>
      <c r="B28" s="68" t="s">
        <v>130</v>
      </c>
      <c r="C28" s="17">
        <v>160000</v>
      </c>
      <c r="D28" s="17"/>
      <c r="E28" s="17"/>
      <c r="F28" s="17"/>
      <c r="G28" s="17">
        <v>160000</v>
      </c>
    </row>
    <row r="29" ht="20.25" customHeight="1" spans="1:7">
      <c r="A29" s="67" t="s">
        <v>117</v>
      </c>
      <c r="B29" s="67" t="s">
        <v>118</v>
      </c>
      <c r="C29" s="17">
        <v>1482174.56</v>
      </c>
      <c r="D29" s="17">
        <v>1482174.56</v>
      </c>
      <c r="E29" s="17">
        <v>1454274.56</v>
      </c>
      <c r="F29" s="17">
        <v>27900</v>
      </c>
      <c r="G29" s="17"/>
    </row>
    <row r="30" ht="20.25" customHeight="1" spans="1:7">
      <c r="A30" s="68">
        <v>2080501</v>
      </c>
      <c r="B30" s="68" t="s">
        <v>120</v>
      </c>
      <c r="C30" s="17">
        <v>13800</v>
      </c>
      <c r="D30" s="17">
        <v>13800</v>
      </c>
      <c r="E30" s="17"/>
      <c r="F30" s="17">
        <v>13800</v>
      </c>
      <c r="G30" s="17"/>
    </row>
    <row r="31" ht="20.25" customHeight="1" spans="1:7">
      <c r="A31" s="68">
        <v>2080502</v>
      </c>
      <c r="B31" s="68" t="s">
        <v>122</v>
      </c>
      <c r="C31" s="17">
        <v>14100</v>
      </c>
      <c r="D31" s="17">
        <v>14100</v>
      </c>
      <c r="E31" s="17"/>
      <c r="F31" s="17">
        <v>14100</v>
      </c>
      <c r="G31" s="17"/>
    </row>
    <row r="32" ht="20.25" customHeight="1" spans="1:7">
      <c r="A32" s="68">
        <v>2080505</v>
      </c>
      <c r="B32" s="68" t="s">
        <v>124</v>
      </c>
      <c r="C32" s="17">
        <v>1454274.56</v>
      </c>
      <c r="D32" s="17">
        <v>1454274.56</v>
      </c>
      <c r="E32" s="17">
        <v>1454274.56</v>
      </c>
      <c r="F32" s="17"/>
      <c r="G32" s="17"/>
    </row>
    <row r="33" ht="20.25" customHeight="1" spans="1:7">
      <c r="A33" s="67" t="s">
        <v>125</v>
      </c>
      <c r="B33" s="67" t="s">
        <v>126</v>
      </c>
      <c r="C33" s="17">
        <v>102978</v>
      </c>
      <c r="D33" s="17"/>
      <c r="E33" s="17"/>
      <c r="F33" s="17"/>
      <c r="G33" s="17">
        <v>102978</v>
      </c>
    </row>
    <row r="34" ht="20.25" customHeight="1" spans="1:7">
      <c r="A34" s="68">
        <v>2080801</v>
      </c>
      <c r="B34" s="68" t="s">
        <v>128</v>
      </c>
      <c r="C34" s="17">
        <v>102978</v>
      </c>
      <c r="D34" s="17"/>
      <c r="E34" s="17"/>
      <c r="F34" s="17"/>
      <c r="G34" s="17">
        <v>102978</v>
      </c>
    </row>
    <row r="35" ht="20.25" customHeight="1" spans="1:7">
      <c r="A35" s="66" t="s">
        <v>131</v>
      </c>
      <c r="B35" s="66" t="s">
        <v>132</v>
      </c>
      <c r="C35" s="17">
        <v>998226.37</v>
      </c>
      <c r="D35" s="17">
        <v>986526.37</v>
      </c>
      <c r="E35" s="17">
        <v>986526.37</v>
      </c>
      <c r="F35" s="17"/>
      <c r="G35" s="17">
        <v>11700</v>
      </c>
    </row>
    <row r="36" ht="20.25" customHeight="1" spans="1:7">
      <c r="A36" s="67" t="s">
        <v>133</v>
      </c>
      <c r="B36" s="67" t="s">
        <v>134</v>
      </c>
      <c r="C36" s="17">
        <v>986526.37</v>
      </c>
      <c r="D36" s="17">
        <v>986526.37</v>
      </c>
      <c r="E36" s="17">
        <v>986526.37</v>
      </c>
      <c r="F36" s="17"/>
      <c r="G36" s="17"/>
    </row>
    <row r="37" ht="20.25" customHeight="1" spans="1:7">
      <c r="A37" s="68">
        <v>2101101</v>
      </c>
      <c r="B37" s="68" t="s">
        <v>136</v>
      </c>
      <c r="C37" s="17">
        <v>223846.47</v>
      </c>
      <c r="D37" s="17">
        <v>223846.47</v>
      </c>
      <c r="E37" s="17">
        <v>223846.47</v>
      </c>
      <c r="F37" s="17"/>
      <c r="G37" s="17"/>
    </row>
    <row r="38" ht="20.25" customHeight="1" spans="1:7">
      <c r="A38" s="68">
        <v>2101102</v>
      </c>
      <c r="B38" s="68" t="s">
        <v>138</v>
      </c>
      <c r="C38" s="17">
        <v>374786.29</v>
      </c>
      <c r="D38" s="17">
        <v>374786.29</v>
      </c>
      <c r="E38" s="17">
        <v>374786.29</v>
      </c>
      <c r="F38" s="17"/>
      <c r="G38" s="17"/>
    </row>
    <row r="39" ht="20.25" customHeight="1" spans="1:7">
      <c r="A39" s="68">
        <v>2101103</v>
      </c>
      <c r="B39" s="68" t="s">
        <v>140</v>
      </c>
      <c r="C39" s="17">
        <v>374259.84</v>
      </c>
      <c r="D39" s="17">
        <v>374259.84</v>
      </c>
      <c r="E39" s="17">
        <v>374259.84</v>
      </c>
      <c r="F39" s="17"/>
      <c r="G39" s="17"/>
    </row>
    <row r="40" ht="20.25" customHeight="1" spans="1:7">
      <c r="A40" s="68">
        <v>2101199</v>
      </c>
      <c r="B40" s="68" t="s">
        <v>142</v>
      </c>
      <c r="C40" s="17">
        <v>13633.77</v>
      </c>
      <c r="D40" s="17">
        <v>13633.77</v>
      </c>
      <c r="E40" s="17">
        <v>13633.77</v>
      </c>
      <c r="F40" s="17"/>
      <c r="G40" s="17"/>
    </row>
    <row r="41" ht="20.25" customHeight="1" spans="1:7">
      <c r="A41" s="67">
        <v>21099</v>
      </c>
      <c r="B41" s="67" t="s">
        <v>143</v>
      </c>
      <c r="C41" s="17">
        <v>11700</v>
      </c>
      <c r="D41" s="17"/>
      <c r="E41" s="17"/>
      <c r="F41" s="17"/>
      <c r="G41" s="17">
        <v>11700</v>
      </c>
    </row>
    <row r="42" ht="20.25" customHeight="1" spans="1:7">
      <c r="A42" s="68">
        <v>2109999</v>
      </c>
      <c r="B42" s="68" t="s">
        <v>143</v>
      </c>
      <c r="C42" s="17">
        <v>11700</v>
      </c>
      <c r="D42" s="17"/>
      <c r="E42" s="17"/>
      <c r="F42" s="17"/>
      <c r="G42" s="17">
        <v>11700</v>
      </c>
    </row>
    <row r="43" ht="20.25" customHeight="1" spans="1:7">
      <c r="A43" s="66" t="s">
        <v>144</v>
      </c>
      <c r="B43" s="66" t="s">
        <v>145</v>
      </c>
      <c r="C43" s="17">
        <v>671106.24</v>
      </c>
      <c r="D43" s="17">
        <v>641106.24</v>
      </c>
      <c r="E43" s="17">
        <v>627306.24</v>
      </c>
      <c r="F43" s="17">
        <v>13800</v>
      </c>
      <c r="G43" s="17">
        <v>30000</v>
      </c>
    </row>
    <row r="44" ht="20.25" customHeight="1" spans="1:7">
      <c r="A44" s="67" t="s">
        <v>146</v>
      </c>
      <c r="B44" s="67" t="s">
        <v>147</v>
      </c>
      <c r="C44" s="17">
        <v>641106.24</v>
      </c>
      <c r="D44" s="17">
        <v>641106.24</v>
      </c>
      <c r="E44" s="17">
        <v>627306.24</v>
      </c>
      <c r="F44" s="17">
        <v>13800</v>
      </c>
      <c r="G44" s="17"/>
    </row>
    <row r="45" ht="20.25" customHeight="1" spans="1:7">
      <c r="A45" s="68">
        <v>2120199</v>
      </c>
      <c r="B45" s="68" t="s">
        <v>149</v>
      </c>
      <c r="C45" s="17">
        <v>641106.24</v>
      </c>
      <c r="D45" s="17">
        <v>641106.24</v>
      </c>
      <c r="E45" s="17">
        <v>627306.24</v>
      </c>
      <c r="F45" s="17">
        <v>13800</v>
      </c>
      <c r="G45" s="17"/>
    </row>
    <row r="46" ht="20.25" customHeight="1" spans="1:7">
      <c r="A46" s="67">
        <v>21299</v>
      </c>
      <c r="B46" s="67" t="s">
        <v>150</v>
      </c>
      <c r="C46" s="17">
        <v>30000</v>
      </c>
      <c r="D46" s="17"/>
      <c r="E46" s="17"/>
      <c r="F46" s="17"/>
      <c r="G46" s="17">
        <v>30000</v>
      </c>
    </row>
    <row r="47" ht="20.25" customHeight="1" spans="1:7">
      <c r="A47" s="68">
        <v>2129999</v>
      </c>
      <c r="B47" s="68" t="s">
        <v>150</v>
      </c>
      <c r="C47" s="17">
        <v>30000</v>
      </c>
      <c r="D47" s="17"/>
      <c r="E47" s="17"/>
      <c r="F47" s="17"/>
      <c r="G47" s="17">
        <v>30000</v>
      </c>
    </row>
    <row r="48" ht="20.25" customHeight="1" spans="1:7">
      <c r="A48" s="66" t="s">
        <v>151</v>
      </c>
      <c r="B48" s="66" t="s">
        <v>152</v>
      </c>
      <c r="C48" s="17">
        <v>12406558.13</v>
      </c>
      <c r="D48" s="17">
        <v>2787484.87</v>
      </c>
      <c r="E48" s="17">
        <v>2732284.87</v>
      </c>
      <c r="F48" s="17">
        <v>55200</v>
      </c>
      <c r="G48" s="17">
        <v>9619073.26</v>
      </c>
    </row>
    <row r="49" ht="20.25" customHeight="1" spans="1:7">
      <c r="A49" s="67" t="s">
        <v>153</v>
      </c>
      <c r="B49" s="67" t="s">
        <v>154</v>
      </c>
      <c r="C49" s="17">
        <v>2787484.87</v>
      </c>
      <c r="D49" s="17">
        <v>2787484.87</v>
      </c>
      <c r="E49" s="17">
        <v>2732284.87</v>
      </c>
      <c r="F49" s="17">
        <v>55200</v>
      </c>
      <c r="G49" s="17"/>
    </row>
    <row r="50" ht="20.25" customHeight="1" spans="1:7">
      <c r="A50" s="68">
        <v>2130104</v>
      </c>
      <c r="B50" s="68" t="s">
        <v>91</v>
      </c>
      <c r="C50" s="17">
        <v>2787484.87</v>
      </c>
      <c r="D50" s="17">
        <v>2787484.87</v>
      </c>
      <c r="E50" s="17">
        <v>2732284.87</v>
      </c>
      <c r="F50" s="17">
        <v>55200</v>
      </c>
      <c r="G50" s="17"/>
    </row>
    <row r="51" ht="20.25" customHeight="1" spans="1:7">
      <c r="A51" s="67">
        <v>21302</v>
      </c>
      <c r="B51" s="67" t="s">
        <v>156</v>
      </c>
      <c r="C51" s="17">
        <v>460073.26</v>
      </c>
      <c r="D51" s="17"/>
      <c r="E51" s="17"/>
      <c r="F51" s="17"/>
      <c r="G51" s="17">
        <v>460073.26</v>
      </c>
    </row>
    <row r="52" ht="20.25" customHeight="1" spans="1:7">
      <c r="A52" s="68">
        <v>2130209</v>
      </c>
      <c r="B52" s="68" t="s">
        <v>157</v>
      </c>
      <c r="C52" s="17">
        <v>419873.26</v>
      </c>
      <c r="D52" s="17"/>
      <c r="E52" s="17"/>
      <c r="F52" s="17"/>
      <c r="G52" s="17">
        <v>419873.26</v>
      </c>
    </row>
    <row r="53" ht="20.25" customHeight="1" spans="1:7">
      <c r="A53" s="68">
        <v>2130234</v>
      </c>
      <c r="B53" s="68" t="s">
        <v>158</v>
      </c>
      <c r="C53" s="17">
        <v>40200</v>
      </c>
      <c r="D53" s="17"/>
      <c r="E53" s="17"/>
      <c r="F53" s="17"/>
      <c r="G53" s="17">
        <v>40200</v>
      </c>
    </row>
    <row r="54" ht="20.25" customHeight="1" spans="1:7">
      <c r="A54" s="67" t="s">
        <v>159</v>
      </c>
      <c r="B54" s="67" t="s">
        <v>160</v>
      </c>
      <c r="C54" s="17">
        <v>560800</v>
      </c>
      <c r="D54" s="17"/>
      <c r="E54" s="17"/>
      <c r="F54" s="17"/>
      <c r="G54" s="17">
        <v>560800</v>
      </c>
    </row>
    <row r="55" ht="20.25" customHeight="1" spans="1:7">
      <c r="A55" s="68">
        <v>2130306</v>
      </c>
      <c r="B55" s="68" t="s">
        <v>162</v>
      </c>
      <c r="C55" s="17">
        <v>560800</v>
      </c>
      <c r="D55" s="17"/>
      <c r="E55" s="17"/>
      <c r="F55" s="17"/>
      <c r="G55" s="17">
        <v>560800</v>
      </c>
    </row>
    <row r="56" ht="20.25" customHeight="1" spans="1:7">
      <c r="A56" s="67" t="s">
        <v>163</v>
      </c>
      <c r="B56" s="67" t="s">
        <v>164</v>
      </c>
      <c r="C56" s="17">
        <v>8598200</v>
      </c>
      <c r="D56" s="17"/>
      <c r="E56" s="17"/>
      <c r="F56" s="17"/>
      <c r="G56" s="17">
        <v>8598200</v>
      </c>
    </row>
    <row r="57" ht="20.25" customHeight="1" spans="1:7">
      <c r="A57" s="68">
        <v>2130701</v>
      </c>
      <c r="B57" s="68" t="s">
        <v>165</v>
      </c>
      <c r="C57" s="17">
        <v>320000</v>
      </c>
      <c r="D57" s="17"/>
      <c r="E57" s="17"/>
      <c r="F57" s="17"/>
      <c r="G57" s="17">
        <v>320000</v>
      </c>
    </row>
    <row r="58" ht="20.25" customHeight="1" spans="1:7">
      <c r="A58" s="68">
        <v>2130705</v>
      </c>
      <c r="B58" s="68" t="s">
        <v>167</v>
      </c>
      <c r="C58" s="17">
        <v>8278200</v>
      </c>
      <c r="D58" s="17"/>
      <c r="E58" s="17"/>
      <c r="F58" s="17"/>
      <c r="G58" s="17">
        <v>8278200</v>
      </c>
    </row>
    <row r="59" ht="20.25" customHeight="1" spans="1:7">
      <c r="A59" s="66">
        <v>214</v>
      </c>
      <c r="B59" s="66" t="s">
        <v>209</v>
      </c>
      <c r="C59" s="17">
        <v>637100</v>
      </c>
      <c r="D59" s="17"/>
      <c r="E59" s="17"/>
      <c r="F59" s="17"/>
      <c r="G59" s="17">
        <v>637100</v>
      </c>
    </row>
    <row r="60" ht="20.25" customHeight="1" spans="1:7">
      <c r="A60" s="67">
        <v>21401</v>
      </c>
      <c r="B60" s="67" t="s">
        <v>172</v>
      </c>
      <c r="C60" s="17">
        <v>637100</v>
      </c>
      <c r="D60" s="17"/>
      <c r="E60" s="17"/>
      <c r="F60" s="17"/>
      <c r="G60" s="17">
        <v>637100</v>
      </c>
    </row>
    <row r="61" ht="20.25" customHeight="1" spans="1:7">
      <c r="A61" s="68">
        <v>2140106</v>
      </c>
      <c r="B61" s="68" t="s">
        <v>173</v>
      </c>
      <c r="C61" s="17">
        <v>637100</v>
      </c>
      <c r="D61" s="17"/>
      <c r="E61" s="17"/>
      <c r="F61" s="17"/>
      <c r="G61" s="17">
        <v>637100</v>
      </c>
    </row>
    <row r="62" ht="20.25" customHeight="1" spans="1:7">
      <c r="A62" s="66" t="s">
        <v>174</v>
      </c>
      <c r="B62" s="66" t="s">
        <v>175</v>
      </c>
      <c r="C62" s="17">
        <v>113570</v>
      </c>
      <c r="D62" s="17"/>
      <c r="E62" s="17"/>
      <c r="F62" s="17"/>
      <c r="G62" s="17">
        <v>113570</v>
      </c>
    </row>
    <row r="63" ht="20.25" customHeight="1" spans="1:7">
      <c r="A63" s="67" t="s">
        <v>176</v>
      </c>
      <c r="B63" s="67" t="s">
        <v>177</v>
      </c>
      <c r="C63" s="17">
        <v>113570</v>
      </c>
      <c r="D63" s="17"/>
      <c r="E63" s="17"/>
      <c r="F63" s="17"/>
      <c r="G63" s="17">
        <v>113570</v>
      </c>
    </row>
    <row r="64" ht="20.25" customHeight="1" spans="1:7">
      <c r="A64" s="68">
        <v>2200106</v>
      </c>
      <c r="B64" s="68" t="s">
        <v>179</v>
      </c>
      <c r="C64" s="17">
        <v>113570</v>
      </c>
      <c r="D64" s="17"/>
      <c r="E64" s="17"/>
      <c r="F64" s="17"/>
      <c r="G64" s="17">
        <v>113570</v>
      </c>
    </row>
    <row r="65" ht="20.25" customHeight="1" spans="1:7">
      <c r="A65" s="66" t="s">
        <v>180</v>
      </c>
      <c r="B65" s="66" t="s">
        <v>181</v>
      </c>
      <c r="C65" s="17">
        <v>1517418</v>
      </c>
      <c r="D65" s="17">
        <v>1517418</v>
      </c>
      <c r="E65" s="17">
        <v>1517418</v>
      </c>
      <c r="F65" s="17"/>
      <c r="G65" s="17"/>
    </row>
    <row r="66" ht="20.25" customHeight="1" spans="1:7">
      <c r="A66" s="67" t="s">
        <v>182</v>
      </c>
      <c r="B66" s="67" t="s">
        <v>183</v>
      </c>
      <c r="C66" s="17">
        <v>1517418</v>
      </c>
      <c r="D66" s="17">
        <v>1517418</v>
      </c>
      <c r="E66" s="17">
        <v>1517418</v>
      </c>
      <c r="F66" s="17"/>
      <c r="G66" s="17"/>
    </row>
    <row r="67" customHeight="1" spans="1:7">
      <c r="A67" s="68">
        <v>2210201</v>
      </c>
      <c r="B67" s="68" t="s">
        <v>185</v>
      </c>
      <c r="C67" s="17">
        <v>1517418</v>
      </c>
      <c r="D67" s="17">
        <v>1517418</v>
      </c>
      <c r="E67" s="17">
        <v>1517418</v>
      </c>
      <c r="F67" s="17"/>
      <c r="G67" s="17"/>
    </row>
    <row r="68" customHeight="1" spans="1:7">
      <c r="A68" s="69" t="s">
        <v>190</v>
      </c>
      <c r="B68" s="69"/>
      <c r="C68" s="70">
        <v>25711773.91</v>
      </c>
      <c r="D68" s="70">
        <v>13284652.65</v>
      </c>
      <c r="E68" s="70">
        <v>12150752.65</v>
      </c>
      <c r="F68" s="70">
        <v>1133900</v>
      </c>
      <c r="G68" s="70">
        <v>12427121.26</v>
      </c>
    </row>
  </sheetData>
  <autoFilter xmlns:etc="http://www.wps.cn/officeDocument/2017/etCustomData" ref="A7:G68" etc:filterBottomFollowUsedRange="0">
    <extLst/>
  </autoFilter>
  <mergeCells count="7">
    <mergeCell ref="A3:G3"/>
    <mergeCell ref="A4:C4"/>
    <mergeCell ref="A5:B5"/>
    <mergeCell ref="D5:F5"/>
    <mergeCell ref="A68:B68"/>
    <mergeCell ref="C5:C6"/>
    <mergeCell ref="G5:G6"/>
  </mergeCells>
  <pageMargins left="0.75" right="0.75" top="1" bottom="1" header="0.5" footer="0.5"/>
  <pageSetup paperSize="1" scale="47"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zoomScale="53" zoomScaleNormal="53" workbookViewId="0">
      <pane ySplit="1" topLeftCell="A2" activePane="bottomLeft" state="frozen"/>
      <selection/>
      <selection pane="bottomLeft" activeCell="K45" sqref="K45"/>
    </sheetView>
  </sheetViews>
  <sheetFormatPr defaultColWidth="8.85" defaultRowHeight="15" customHeight="1" outlineLevelRow="7" outlineLevelCol="5"/>
  <cols>
    <col min="1" max="6" width="28.575" customWidth="1"/>
  </cols>
  <sheetData>
    <row r="1" customHeight="1" spans="1:6">
      <c r="A1" s="1"/>
      <c r="B1" s="1"/>
      <c r="C1" s="1"/>
      <c r="D1" s="1"/>
      <c r="E1" s="1"/>
      <c r="F1" s="1"/>
    </row>
    <row r="2" ht="18.75" customHeight="1" spans="1:6">
      <c r="A2" s="59"/>
      <c r="B2" s="59"/>
      <c r="C2" s="60"/>
      <c r="D2" s="2"/>
      <c r="E2" s="2"/>
      <c r="F2" s="61" t="s">
        <v>210</v>
      </c>
    </row>
    <row r="3" ht="41.25" customHeight="1" spans="1:6">
      <c r="A3" s="62" t="s">
        <v>211</v>
      </c>
      <c r="B3" s="62"/>
      <c r="C3" s="62"/>
      <c r="D3" s="62"/>
      <c r="E3" s="62"/>
      <c r="F3" s="62"/>
    </row>
    <row r="4" ht="18.75" customHeight="1" spans="1:6">
      <c r="A4" s="5" t="str">
        <f>"单位名称："&amp;"新平彝族傣族自治县新化乡人民政府"</f>
        <v>单位名称：新平彝族傣族自治县新化乡人民政府</v>
      </c>
      <c r="B4" s="5"/>
      <c r="C4" s="5"/>
      <c r="D4" s="63"/>
      <c r="E4" s="2"/>
      <c r="F4" s="61" t="s">
        <v>29</v>
      </c>
    </row>
    <row r="5" ht="18.75" customHeight="1" spans="1:6">
      <c r="A5" s="13" t="s">
        <v>212</v>
      </c>
      <c r="B5" s="45" t="s">
        <v>213</v>
      </c>
      <c r="C5" s="45" t="s">
        <v>214</v>
      </c>
      <c r="D5" s="45"/>
      <c r="E5" s="45"/>
      <c r="F5" s="45" t="s">
        <v>215</v>
      </c>
    </row>
    <row r="6" ht="18.75" customHeight="1" spans="1:6">
      <c r="A6" s="13"/>
      <c r="B6" s="45"/>
      <c r="C6" s="45" t="s">
        <v>34</v>
      </c>
      <c r="D6" s="45" t="s">
        <v>216</v>
      </c>
      <c r="E6" s="45" t="s">
        <v>217</v>
      </c>
      <c r="F6" s="45"/>
    </row>
    <row r="7" ht="18.75" customHeight="1" spans="1:6">
      <c r="A7" s="64">
        <v>1</v>
      </c>
      <c r="B7" s="65">
        <v>2</v>
      </c>
      <c r="C7" s="64">
        <v>3</v>
      </c>
      <c r="D7" s="64">
        <v>4</v>
      </c>
      <c r="E7" s="64">
        <v>5</v>
      </c>
      <c r="F7" s="64">
        <v>6</v>
      </c>
    </row>
    <row r="8" ht="20.25" customHeight="1" spans="1:6">
      <c r="A8" s="17">
        <v>401000</v>
      </c>
      <c r="B8" s="17"/>
      <c r="C8" s="17">
        <v>396000</v>
      </c>
      <c r="D8" s="17"/>
      <c r="E8" s="17">
        <v>396000</v>
      </c>
      <c r="F8" s="17">
        <v>5000</v>
      </c>
    </row>
  </sheetData>
  <mergeCells count="6">
    <mergeCell ref="A3:F3"/>
    <mergeCell ref="A4:C4"/>
    <mergeCell ref="C5:E5"/>
    <mergeCell ref="A5:A6"/>
    <mergeCell ref="B5:B6"/>
    <mergeCell ref="F5:F6"/>
  </mergeCells>
  <pageMargins left="0.75" right="0.75" top="1" bottom="1" header="0.5" footer="0.5"/>
  <pageSetup paperSize="1" scale="53"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87"/>
  <sheetViews>
    <sheetView showZeros="0" zoomScale="21" zoomScaleNormal="21" workbookViewId="0">
      <pane ySplit="1" topLeftCell="A2" activePane="bottomLeft" state="frozen"/>
      <selection/>
      <selection pane="bottomLeft" activeCell="AA100" sqref="AA100"/>
    </sheetView>
  </sheetViews>
  <sheetFormatPr defaultColWidth="8.85" defaultRowHeight="15" customHeight="1"/>
  <cols>
    <col min="1" max="7" width="28.575" customWidth="1"/>
    <col min="8" max="23" width="14.2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3"/>
      <c r="M2" s="3"/>
      <c r="N2" s="3"/>
      <c r="O2" s="3"/>
      <c r="P2" s="3"/>
      <c r="Q2" s="3"/>
      <c r="R2" s="3"/>
      <c r="S2" s="3"/>
      <c r="T2" s="3"/>
      <c r="U2" s="3"/>
      <c r="V2" s="3"/>
      <c r="W2" s="3" t="s">
        <v>218</v>
      </c>
    </row>
    <row r="3" ht="45" customHeight="1" spans="1:23">
      <c r="A3" s="4" t="s">
        <v>219</v>
      </c>
      <c r="B3" s="4"/>
      <c r="C3" s="4"/>
      <c r="D3" s="4"/>
      <c r="E3" s="4"/>
      <c r="F3" s="4"/>
      <c r="G3" s="4"/>
      <c r="H3" s="4"/>
      <c r="I3" s="4"/>
      <c r="J3" s="4"/>
      <c r="K3" s="4"/>
      <c r="L3" s="53"/>
      <c r="M3" s="53"/>
      <c r="N3" s="53"/>
      <c r="O3" s="53"/>
      <c r="P3" s="53"/>
      <c r="Q3" s="53"/>
      <c r="R3" s="53"/>
      <c r="S3" s="53"/>
      <c r="T3" s="53"/>
      <c r="U3" s="53"/>
      <c r="V3" s="53"/>
      <c r="W3" s="53"/>
    </row>
    <row r="4" ht="18.75" customHeight="1" spans="1:23">
      <c r="A4" s="5" t="str">
        <f>"单位名称："&amp;"新平彝族傣族自治县新化乡人民政府"</f>
        <v>单位名称：新平彝族傣族自治县新化乡人民政府</v>
      </c>
      <c r="B4" s="5"/>
      <c r="C4" s="5"/>
      <c r="D4" s="5"/>
      <c r="E4" s="5"/>
      <c r="F4" s="5"/>
      <c r="G4" s="5"/>
      <c r="H4" s="54"/>
      <c r="I4" s="54"/>
      <c r="J4" s="54"/>
      <c r="K4" s="54"/>
      <c r="L4" s="6"/>
      <c r="M4" s="6"/>
      <c r="N4" s="6"/>
      <c r="O4" s="6"/>
      <c r="P4" s="6"/>
      <c r="Q4" s="6"/>
      <c r="R4" s="6"/>
      <c r="S4" s="6"/>
      <c r="T4" s="6"/>
      <c r="U4" s="6"/>
      <c r="V4" s="6"/>
      <c r="W4" s="6" t="s">
        <v>29</v>
      </c>
    </row>
    <row r="5" ht="18.75" customHeight="1" spans="1:23">
      <c r="A5" s="56" t="s">
        <v>220</v>
      </c>
      <c r="B5" s="56" t="s">
        <v>221</v>
      </c>
      <c r="C5" s="56" t="s">
        <v>222</v>
      </c>
      <c r="D5" s="56" t="s">
        <v>223</v>
      </c>
      <c r="E5" s="56" t="s">
        <v>224</v>
      </c>
      <c r="F5" s="56" t="s">
        <v>225</v>
      </c>
      <c r="G5" s="56" t="s">
        <v>226</v>
      </c>
      <c r="H5" s="57" t="s">
        <v>32</v>
      </c>
      <c r="I5" s="57" t="s">
        <v>227</v>
      </c>
      <c r="J5" s="56"/>
      <c r="K5" s="56"/>
      <c r="L5" s="56"/>
      <c r="M5" s="56"/>
      <c r="N5" s="56" t="s">
        <v>228</v>
      </c>
      <c r="O5" s="56"/>
      <c r="P5" s="56"/>
      <c r="Q5" s="56" t="s">
        <v>38</v>
      </c>
      <c r="R5" s="56" t="s">
        <v>70</v>
      </c>
      <c r="S5" s="56"/>
      <c r="T5" s="56"/>
      <c r="U5" s="56"/>
      <c r="V5" s="56"/>
      <c r="W5" s="56"/>
    </row>
    <row r="6" ht="18.75" customHeight="1" spans="1:23">
      <c r="A6" s="56"/>
      <c r="B6" s="56"/>
      <c r="C6" s="56"/>
      <c r="D6" s="56"/>
      <c r="E6" s="56"/>
      <c r="F6" s="56"/>
      <c r="G6" s="56"/>
      <c r="H6" s="57" t="s">
        <v>229</v>
      </c>
      <c r="I6" s="57" t="s">
        <v>230</v>
      </c>
      <c r="J6" s="56" t="s">
        <v>36</v>
      </c>
      <c r="K6" s="56" t="s">
        <v>37</v>
      </c>
      <c r="L6" s="56"/>
      <c r="M6" s="56"/>
      <c r="N6" s="56" t="s">
        <v>228</v>
      </c>
      <c r="O6" s="56" t="s">
        <v>36</v>
      </c>
      <c r="P6" s="56" t="s">
        <v>37</v>
      </c>
      <c r="Q6" s="56" t="s">
        <v>38</v>
      </c>
      <c r="R6" s="56" t="s">
        <v>70</v>
      </c>
      <c r="S6" s="56" t="s">
        <v>41</v>
      </c>
      <c r="T6" s="56" t="s">
        <v>42</v>
      </c>
      <c r="U6" s="56" t="s">
        <v>43</v>
      </c>
      <c r="V6" s="56" t="s">
        <v>44</v>
      </c>
      <c r="W6" s="56" t="s">
        <v>45</v>
      </c>
    </row>
    <row r="7" ht="18.75" customHeight="1" spans="1:23">
      <c r="A7" s="56"/>
      <c r="B7" s="56"/>
      <c r="C7" s="56"/>
      <c r="D7" s="56"/>
      <c r="E7" s="56"/>
      <c r="F7" s="56"/>
      <c r="G7" s="56"/>
      <c r="H7" s="57"/>
      <c r="I7" s="57" t="s">
        <v>231</v>
      </c>
      <c r="J7" s="56" t="s">
        <v>232</v>
      </c>
      <c r="K7" s="56" t="s">
        <v>233</v>
      </c>
      <c r="L7" s="56" t="s">
        <v>234</v>
      </c>
      <c r="M7" s="56" t="s">
        <v>235</v>
      </c>
      <c r="N7" s="56" t="s">
        <v>35</v>
      </c>
      <c r="O7" s="56" t="s">
        <v>36</v>
      </c>
      <c r="P7" s="56" t="s">
        <v>37</v>
      </c>
      <c r="Q7" s="56"/>
      <c r="R7" s="56" t="s">
        <v>34</v>
      </c>
      <c r="S7" s="56" t="s">
        <v>41</v>
      </c>
      <c r="T7" s="56" t="s">
        <v>42</v>
      </c>
      <c r="U7" s="56" t="s">
        <v>43</v>
      </c>
      <c r="V7" s="56" t="s">
        <v>44</v>
      </c>
      <c r="W7" s="56" t="s">
        <v>45</v>
      </c>
    </row>
    <row r="8" ht="22.65" customHeight="1" spans="1:23">
      <c r="A8" s="56"/>
      <c r="B8" s="56"/>
      <c r="C8" s="56"/>
      <c r="D8" s="56"/>
      <c r="E8" s="56"/>
      <c r="F8" s="56"/>
      <c r="G8" s="56"/>
      <c r="H8" s="57"/>
      <c r="I8" s="57" t="s">
        <v>34</v>
      </c>
      <c r="J8" s="56"/>
      <c r="K8" s="56"/>
      <c r="L8" s="56"/>
      <c r="M8" s="56"/>
      <c r="N8" s="56"/>
      <c r="O8" s="56"/>
      <c r="P8" s="56"/>
      <c r="Q8" s="56"/>
      <c r="R8" s="56"/>
      <c r="S8" s="56"/>
      <c r="T8" s="56"/>
      <c r="U8" s="56"/>
      <c r="V8" s="56"/>
      <c r="W8" s="56"/>
    </row>
    <row r="9" ht="18.75" customHeight="1" spans="1:23">
      <c r="A9" s="57" t="s">
        <v>46</v>
      </c>
      <c r="B9" s="57">
        <v>2</v>
      </c>
      <c r="C9" s="57">
        <v>3</v>
      </c>
      <c r="D9" s="57">
        <v>4</v>
      </c>
      <c r="E9" s="57">
        <v>5</v>
      </c>
      <c r="F9" s="57">
        <v>6</v>
      </c>
      <c r="G9" s="57">
        <v>7</v>
      </c>
      <c r="H9" s="57">
        <v>8</v>
      </c>
      <c r="I9" s="57">
        <v>9</v>
      </c>
      <c r="J9" s="57">
        <v>10</v>
      </c>
      <c r="K9" s="57">
        <v>11</v>
      </c>
      <c r="L9" s="57">
        <v>12</v>
      </c>
      <c r="M9" s="57">
        <v>13</v>
      </c>
      <c r="N9" s="57">
        <v>14</v>
      </c>
      <c r="O9" s="57">
        <v>15</v>
      </c>
      <c r="P9" s="57">
        <v>16</v>
      </c>
      <c r="Q9" s="57">
        <v>17</v>
      </c>
      <c r="R9" s="57">
        <v>18</v>
      </c>
      <c r="S9" s="57">
        <v>19</v>
      </c>
      <c r="T9" s="57">
        <v>20</v>
      </c>
      <c r="U9" s="57">
        <v>21</v>
      </c>
      <c r="V9" s="57">
        <v>22</v>
      </c>
      <c r="W9" s="57">
        <v>23</v>
      </c>
    </row>
    <row r="10" ht="18.75" customHeight="1" spans="1:23">
      <c r="A10" s="9" t="s">
        <v>56</v>
      </c>
      <c r="B10" s="9"/>
      <c r="C10" s="10"/>
      <c r="D10" s="9"/>
      <c r="E10" s="9"/>
      <c r="F10" s="9"/>
      <c r="G10" s="9"/>
      <c r="H10" s="17">
        <v>13284652.65</v>
      </c>
      <c r="I10" s="17">
        <v>13284652.65</v>
      </c>
      <c r="J10" s="17"/>
      <c r="K10" s="17"/>
      <c r="L10" s="17">
        <v>13284652.65</v>
      </c>
      <c r="M10" s="17"/>
      <c r="N10" s="17"/>
      <c r="O10" s="17"/>
      <c r="P10" s="17"/>
      <c r="Q10" s="17"/>
      <c r="R10" s="17"/>
      <c r="S10" s="17"/>
      <c r="T10" s="17"/>
      <c r="U10" s="17"/>
      <c r="V10" s="17"/>
      <c r="W10" s="17"/>
    </row>
    <row r="11" ht="18.75" customHeight="1" spans="1:23">
      <c r="A11" s="58" t="s">
        <v>58</v>
      </c>
      <c r="B11" s="9" t="s">
        <v>236</v>
      </c>
      <c r="C11" s="10" t="s">
        <v>237</v>
      </c>
      <c r="D11" s="9" t="s">
        <v>107</v>
      </c>
      <c r="E11" s="9" t="s">
        <v>91</v>
      </c>
      <c r="F11" s="9" t="s">
        <v>238</v>
      </c>
      <c r="G11" s="9" t="s">
        <v>239</v>
      </c>
      <c r="H11" s="17">
        <v>419748</v>
      </c>
      <c r="I11" s="17">
        <v>419748</v>
      </c>
      <c r="J11" s="17"/>
      <c r="K11" s="17"/>
      <c r="L11" s="17">
        <v>419748</v>
      </c>
      <c r="M11" s="17"/>
      <c r="N11" s="17"/>
      <c r="O11" s="17"/>
      <c r="P11" s="23"/>
      <c r="Q11" s="17"/>
      <c r="R11" s="17"/>
      <c r="S11" s="17"/>
      <c r="T11" s="17"/>
      <c r="U11" s="17"/>
      <c r="V11" s="17"/>
      <c r="W11" s="17"/>
    </row>
    <row r="12" ht="18.75" customHeight="1" spans="1:23">
      <c r="A12" s="58" t="s">
        <v>58</v>
      </c>
      <c r="B12" s="9" t="s">
        <v>236</v>
      </c>
      <c r="C12" s="10" t="s">
        <v>237</v>
      </c>
      <c r="D12" s="9" t="s">
        <v>107</v>
      </c>
      <c r="E12" s="9" t="s">
        <v>91</v>
      </c>
      <c r="F12" s="9" t="s">
        <v>240</v>
      </c>
      <c r="G12" s="9" t="s">
        <v>241</v>
      </c>
      <c r="H12" s="17">
        <v>62400</v>
      </c>
      <c r="I12" s="17">
        <v>62400</v>
      </c>
      <c r="J12" s="17"/>
      <c r="K12" s="17"/>
      <c r="L12" s="17">
        <v>62400</v>
      </c>
      <c r="M12" s="17"/>
      <c r="N12" s="17"/>
      <c r="O12" s="17"/>
      <c r="P12" s="23"/>
      <c r="Q12" s="17"/>
      <c r="R12" s="17"/>
      <c r="S12" s="17"/>
      <c r="T12" s="17"/>
      <c r="U12" s="17"/>
      <c r="V12" s="17"/>
      <c r="W12" s="17"/>
    </row>
    <row r="13" ht="18.75" customHeight="1" spans="1:23">
      <c r="A13" s="58" t="s">
        <v>58</v>
      </c>
      <c r="B13" s="9" t="s">
        <v>236</v>
      </c>
      <c r="C13" s="10" t="s">
        <v>237</v>
      </c>
      <c r="D13" s="9" t="s">
        <v>107</v>
      </c>
      <c r="E13" s="9" t="s">
        <v>91</v>
      </c>
      <c r="F13" s="9" t="s">
        <v>240</v>
      </c>
      <c r="G13" s="9" t="s">
        <v>241</v>
      </c>
      <c r="H13" s="17">
        <v>78000</v>
      </c>
      <c r="I13" s="17">
        <v>78000</v>
      </c>
      <c r="J13" s="17"/>
      <c r="K13" s="17"/>
      <c r="L13" s="17">
        <v>78000</v>
      </c>
      <c r="M13" s="17"/>
      <c r="N13" s="17"/>
      <c r="O13" s="17"/>
      <c r="P13" s="23"/>
      <c r="Q13" s="17"/>
      <c r="R13" s="17"/>
      <c r="S13" s="17"/>
      <c r="T13" s="17"/>
      <c r="U13" s="17"/>
      <c r="V13" s="17"/>
      <c r="W13" s="17"/>
    </row>
    <row r="14" ht="18.75" customHeight="1" spans="1:23">
      <c r="A14" s="58" t="s">
        <v>58</v>
      </c>
      <c r="B14" s="9" t="s">
        <v>236</v>
      </c>
      <c r="C14" s="10" t="s">
        <v>237</v>
      </c>
      <c r="D14" s="9" t="s">
        <v>107</v>
      </c>
      <c r="E14" s="9" t="s">
        <v>91</v>
      </c>
      <c r="F14" s="9" t="s">
        <v>242</v>
      </c>
      <c r="G14" s="9" t="s">
        <v>243</v>
      </c>
      <c r="H14" s="17">
        <v>390000</v>
      </c>
      <c r="I14" s="17">
        <v>390000</v>
      </c>
      <c r="J14" s="17"/>
      <c r="K14" s="17"/>
      <c r="L14" s="17">
        <v>390000</v>
      </c>
      <c r="M14" s="17"/>
      <c r="N14" s="17"/>
      <c r="O14" s="17"/>
      <c r="P14" s="23"/>
      <c r="Q14" s="17"/>
      <c r="R14" s="17"/>
      <c r="S14" s="17"/>
      <c r="T14" s="17"/>
      <c r="U14" s="17"/>
      <c r="V14" s="17"/>
      <c r="W14" s="17"/>
    </row>
    <row r="15" ht="18.75" customHeight="1" spans="1:23">
      <c r="A15" s="58" t="s">
        <v>58</v>
      </c>
      <c r="B15" s="9" t="s">
        <v>236</v>
      </c>
      <c r="C15" s="10" t="s">
        <v>237</v>
      </c>
      <c r="D15" s="9" t="s">
        <v>107</v>
      </c>
      <c r="E15" s="9" t="s">
        <v>91</v>
      </c>
      <c r="F15" s="9" t="s">
        <v>242</v>
      </c>
      <c r="G15" s="9" t="s">
        <v>243</v>
      </c>
      <c r="H15" s="17">
        <v>196680</v>
      </c>
      <c r="I15" s="17">
        <v>196680</v>
      </c>
      <c r="J15" s="17"/>
      <c r="K15" s="17"/>
      <c r="L15" s="17">
        <v>196680</v>
      </c>
      <c r="M15" s="17"/>
      <c r="N15" s="17"/>
      <c r="O15" s="17"/>
      <c r="P15" s="23"/>
      <c r="Q15" s="17"/>
      <c r="R15" s="17"/>
      <c r="S15" s="17"/>
      <c r="T15" s="17"/>
      <c r="U15" s="17"/>
      <c r="V15" s="17"/>
      <c r="W15" s="17"/>
    </row>
    <row r="16" ht="18.75" customHeight="1" spans="1:23">
      <c r="A16" s="58" t="s">
        <v>58</v>
      </c>
      <c r="B16" s="9" t="s">
        <v>244</v>
      </c>
      <c r="C16" s="10" t="s">
        <v>245</v>
      </c>
      <c r="D16" s="9" t="s">
        <v>137</v>
      </c>
      <c r="E16" s="9" t="s">
        <v>138</v>
      </c>
      <c r="F16" s="9" t="s">
        <v>246</v>
      </c>
      <c r="G16" s="9" t="s">
        <v>247</v>
      </c>
      <c r="H16" s="17">
        <v>4589</v>
      </c>
      <c r="I16" s="17">
        <v>4589</v>
      </c>
      <c r="J16" s="17"/>
      <c r="K16" s="17"/>
      <c r="L16" s="17">
        <v>4589</v>
      </c>
      <c r="M16" s="17"/>
      <c r="N16" s="17"/>
      <c r="O16" s="17"/>
      <c r="P16" s="23"/>
      <c r="Q16" s="17"/>
      <c r="R16" s="17"/>
      <c r="S16" s="17"/>
      <c r="T16" s="17"/>
      <c r="U16" s="17"/>
      <c r="V16" s="17"/>
      <c r="W16" s="17"/>
    </row>
    <row r="17" ht="18.75" customHeight="1" spans="1:23">
      <c r="A17" s="58" t="s">
        <v>58</v>
      </c>
      <c r="B17" s="9" t="s">
        <v>248</v>
      </c>
      <c r="C17" s="10" t="s">
        <v>185</v>
      </c>
      <c r="D17" s="9" t="s">
        <v>184</v>
      </c>
      <c r="E17" s="9" t="s">
        <v>185</v>
      </c>
      <c r="F17" s="9" t="s">
        <v>249</v>
      </c>
      <c r="G17" s="9" t="s">
        <v>185</v>
      </c>
      <c r="H17" s="17">
        <v>268632</v>
      </c>
      <c r="I17" s="17">
        <v>268632</v>
      </c>
      <c r="J17" s="17"/>
      <c r="K17" s="17"/>
      <c r="L17" s="17">
        <v>268632</v>
      </c>
      <c r="M17" s="17"/>
      <c r="N17" s="17"/>
      <c r="O17" s="17"/>
      <c r="P17" s="23"/>
      <c r="Q17" s="17"/>
      <c r="R17" s="17"/>
      <c r="S17" s="17"/>
      <c r="T17" s="17"/>
      <c r="U17" s="17"/>
      <c r="V17" s="17"/>
      <c r="W17" s="17"/>
    </row>
    <row r="18" ht="18.75" customHeight="1" spans="1:23">
      <c r="A18" s="58" t="s">
        <v>58</v>
      </c>
      <c r="B18" s="9" t="s">
        <v>250</v>
      </c>
      <c r="C18" s="10" t="s">
        <v>251</v>
      </c>
      <c r="D18" s="9" t="s">
        <v>107</v>
      </c>
      <c r="E18" s="9" t="s">
        <v>91</v>
      </c>
      <c r="F18" s="9" t="s">
        <v>252</v>
      </c>
      <c r="G18" s="9" t="s">
        <v>251</v>
      </c>
      <c r="H18" s="17">
        <v>20800</v>
      </c>
      <c r="I18" s="17">
        <v>20800</v>
      </c>
      <c r="J18" s="17"/>
      <c r="K18" s="17"/>
      <c r="L18" s="17">
        <v>20800</v>
      </c>
      <c r="M18" s="17"/>
      <c r="N18" s="17"/>
      <c r="O18" s="17"/>
      <c r="P18" s="23"/>
      <c r="Q18" s="17"/>
      <c r="R18" s="17"/>
      <c r="S18" s="17"/>
      <c r="T18" s="17"/>
      <c r="U18" s="17"/>
      <c r="V18" s="17"/>
      <c r="W18" s="17"/>
    </row>
    <row r="19" ht="18.75" customHeight="1" spans="1:23">
      <c r="A19" s="58" t="s">
        <v>58</v>
      </c>
      <c r="B19" s="9" t="s">
        <v>253</v>
      </c>
      <c r="C19" s="10" t="s">
        <v>254</v>
      </c>
      <c r="D19" s="9" t="s">
        <v>107</v>
      </c>
      <c r="E19" s="9" t="s">
        <v>91</v>
      </c>
      <c r="F19" s="9" t="s">
        <v>255</v>
      </c>
      <c r="G19" s="9" t="s">
        <v>256</v>
      </c>
      <c r="H19" s="17">
        <v>9100</v>
      </c>
      <c r="I19" s="17">
        <v>9100</v>
      </c>
      <c r="J19" s="17"/>
      <c r="K19" s="17"/>
      <c r="L19" s="17">
        <v>9100</v>
      </c>
      <c r="M19" s="17"/>
      <c r="N19" s="17"/>
      <c r="O19" s="17"/>
      <c r="P19" s="23"/>
      <c r="Q19" s="17"/>
      <c r="R19" s="17"/>
      <c r="S19" s="17"/>
      <c r="T19" s="17"/>
      <c r="U19" s="17"/>
      <c r="V19" s="17"/>
      <c r="W19" s="17"/>
    </row>
    <row r="20" ht="18.75" customHeight="1" spans="1:23">
      <c r="A20" s="58" t="s">
        <v>58</v>
      </c>
      <c r="B20" s="9" t="s">
        <v>257</v>
      </c>
      <c r="C20" s="10" t="s">
        <v>258</v>
      </c>
      <c r="D20" s="9" t="s">
        <v>107</v>
      </c>
      <c r="E20" s="9" t="s">
        <v>91</v>
      </c>
      <c r="F20" s="9" t="s">
        <v>242</v>
      </c>
      <c r="G20" s="9" t="s">
        <v>243</v>
      </c>
      <c r="H20" s="17">
        <v>78000</v>
      </c>
      <c r="I20" s="17">
        <v>78000</v>
      </c>
      <c r="J20" s="17"/>
      <c r="K20" s="17"/>
      <c r="L20" s="17">
        <v>78000</v>
      </c>
      <c r="M20" s="17"/>
      <c r="N20" s="17"/>
      <c r="O20" s="17"/>
      <c r="P20" s="23"/>
      <c r="Q20" s="17"/>
      <c r="R20" s="17"/>
      <c r="S20" s="17"/>
      <c r="T20" s="17"/>
      <c r="U20" s="17"/>
      <c r="V20" s="17"/>
      <c r="W20" s="17"/>
    </row>
    <row r="21" ht="18.75" customHeight="1" spans="1:23">
      <c r="A21" s="58" t="s">
        <v>58</v>
      </c>
      <c r="B21" s="9" t="s">
        <v>257</v>
      </c>
      <c r="C21" s="10" t="s">
        <v>258</v>
      </c>
      <c r="D21" s="9" t="s">
        <v>107</v>
      </c>
      <c r="E21" s="9" t="s">
        <v>91</v>
      </c>
      <c r="F21" s="9" t="s">
        <v>242</v>
      </c>
      <c r="G21" s="9" t="s">
        <v>243</v>
      </c>
      <c r="H21" s="17">
        <v>156000</v>
      </c>
      <c r="I21" s="17">
        <v>156000</v>
      </c>
      <c r="J21" s="17"/>
      <c r="K21" s="17"/>
      <c r="L21" s="17">
        <v>156000</v>
      </c>
      <c r="M21" s="17"/>
      <c r="N21" s="17"/>
      <c r="O21" s="17"/>
      <c r="P21" s="23"/>
      <c r="Q21" s="17"/>
      <c r="R21" s="17"/>
      <c r="S21" s="17"/>
      <c r="T21" s="17"/>
      <c r="U21" s="17"/>
      <c r="V21" s="17"/>
      <c r="W21" s="17"/>
    </row>
    <row r="22" ht="18.75" customHeight="1" spans="1:23">
      <c r="A22" s="58" t="s">
        <v>58</v>
      </c>
      <c r="B22" s="9" t="s">
        <v>259</v>
      </c>
      <c r="C22" s="10" t="s">
        <v>260</v>
      </c>
      <c r="D22" s="9" t="s">
        <v>107</v>
      </c>
      <c r="E22" s="9" t="s">
        <v>91</v>
      </c>
      <c r="F22" s="9" t="s">
        <v>261</v>
      </c>
      <c r="G22" s="9" t="s">
        <v>262</v>
      </c>
      <c r="H22" s="17">
        <v>8210.24</v>
      </c>
      <c r="I22" s="17">
        <v>8210.24</v>
      </c>
      <c r="J22" s="17"/>
      <c r="K22" s="17"/>
      <c r="L22" s="17">
        <v>8210.24</v>
      </c>
      <c r="M22" s="17"/>
      <c r="N22" s="17"/>
      <c r="O22" s="17"/>
      <c r="P22" s="23"/>
      <c r="Q22" s="17"/>
      <c r="R22" s="17"/>
      <c r="S22" s="17"/>
      <c r="T22" s="17"/>
      <c r="U22" s="17"/>
      <c r="V22" s="17"/>
      <c r="W22" s="17"/>
    </row>
    <row r="23" ht="18.75" customHeight="1" spans="1:23">
      <c r="A23" s="58" t="s">
        <v>58</v>
      </c>
      <c r="B23" s="9" t="s">
        <v>259</v>
      </c>
      <c r="C23" s="10" t="s">
        <v>260</v>
      </c>
      <c r="D23" s="9" t="s">
        <v>123</v>
      </c>
      <c r="E23" s="9" t="s">
        <v>124</v>
      </c>
      <c r="F23" s="9" t="s">
        <v>263</v>
      </c>
      <c r="G23" s="9" t="s">
        <v>264</v>
      </c>
      <c r="H23" s="17">
        <v>187662.72</v>
      </c>
      <c r="I23" s="17">
        <v>187662.72</v>
      </c>
      <c r="J23" s="17"/>
      <c r="K23" s="17"/>
      <c r="L23" s="17">
        <v>187662.72</v>
      </c>
      <c r="M23" s="17"/>
      <c r="N23" s="17"/>
      <c r="O23" s="17"/>
      <c r="P23" s="23"/>
      <c r="Q23" s="17"/>
      <c r="R23" s="17"/>
      <c r="S23" s="17"/>
      <c r="T23" s="17"/>
      <c r="U23" s="17"/>
      <c r="V23" s="17"/>
      <c r="W23" s="17"/>
    </row>
    <row r="24" ht="18.75" customHeight="1" spans="1:23">
      <c r="A24" s="58" t="s">
        <v>58</v>
      </c>
      <c r="B24" s="9" t="s">
        <v>259</v>
      </c>
      <c r="C24" s="10" t="s">
        <v>260</v>
      </c>
      <c r="D24" s="9" t="s">
        <v>123</v>
      </c>
      <c r="E24" s="9" t="s">
        <v>124</v>
      </c>
      <c r="F24" s="9" t="s">
        <v>263</v>
      </c>
      <c r="G24" s="9" t="s">
        <v>264</v>
      </c>
      <c r="H24" s="17">
        <v>62554.24</v>
      </c>
      <c r="I24" s="17">
        <v>62554.24</v>
      </c>
      <c r="J24" s="17"/>
      <c r="K24" s="17"/>
      <c r="L24" s="17">
        <v>62554.24</v>
      </c>
      <c r="M24" s="17"/>
      <c r="N24" s="17"/>
      <c r="O24" s="17"/>
      <c r="P24" s="23"/>
      <c r="Q24" s="17"/>
      <c r="R24" s="17"/>
      <c r="S24" s="17"/>
      <c r="T24" s="17"/>
      <c r="U24" s="17"/>
      <c r="V24" s="17"/>
      <c r="W24" s="17"/>
    </row>
    <row r="25" ht="18.75" customHeight="1" spans="1:23">
      <c r="A25" s="58" t="s">
        <v>58</v>
      </c>
      <c r="B25" s="9" t="s">
        <v>259</v>
      </c>
      <c r="C25" s="10" t="s">
        <v>260</v>
      </c>
      <c r="D25" s="9" t="s">
        <v>137</v>
      </c>
      <c r="E25" s="9" t="s">
        <v>138</v>
      </c>
      <c r="F25" s="9" t="s">
        <v>246</v>
      </c>
      <c r="G25" s="9" t="s">
        <v>247</v>
      </c>
      <c r="H25" s="17">
        <v>97350.04</v>
      </c>
      <c r="I25" s="17">
        <v>97350.04</v>
      </c>
      <c r="J25" s="17"/>
      <c r="K25" s="17"/>
      <c r="L25" s="17">
        <v>97350.04</v>
      </c>
      <c r="M25" s="17"/>
      <c r="N25" s="17"/>
      <c r="O25" s="17"/>
      <c r="P25" s="23"/>
      <c r="Q25" s="17"/>
      <c r="R25" s="17"/>
      <c r="S25" s="17"/>
      <c r="T25" s="17"/>
      <c r="U25" s="17"/>
      <c r="V25" s="17"/>
      <c r="W25" s="17"/>
    </row>
    <row r="26" ht="18.75" customHeight="1" spans="1:23">
      <c r="A26" s="58" t="s">
        <v>58</v>
      </c>
      <c r="B26" s="9" t="s">
        <v>259</v>
      </c>
      <c r="C26" s="10" t="s">
        <v>260</v>
      </c>
      <c r="D26" s="9" t="s">
        <v>139</v>
      </c>
      <c r="E26" s="9" t="s">
        <v>140</v>
      </c>
      <c r="F26" s="9" t="s">
        <v>265</v>
      </c>
      <c r="G26" s="9" t="s">
        <v>266</v>
      </c>
      <c r="H26" s="17">
        <v>46915.68</v>
      </c>
      <c r="I26" s="17">
        <v>46915.68</v>
      </c>
      <c r="J26" s="17"/>
      <c r="K26" s="17"/>
      <c r="L26" s="17">
        <v>46915.68</v>
      </c>
      <c r="M26" s="17"/>
      <c r="N26" s="17"/>
      <c r="O26" s="17"/>
      <c r="P26" s="23"/>
      <c r="Q26" s="17"/>
      <c r="R26" s="17"/>
      <c r="S26" s="17"/>
      <c r="T26" s="17"/>
      <c r="U26" s="17"/>
      <c r="V26" s="17"/>
      <c r="W26" s="17"/>
    </row>
    <row r="27" ht="18.75" customHeight="1" spans="1:23">
      <c r="A27" s="58" t="s">
        <v>58</v>
      </c>
      <c r="B27" s="9" t="s">
        <v>259</v>
      </c>
      <c r="C27" s="10" t="s">
        <v>260</v>
      </c>
      <c r="D27" s="9" t="s">
        <v>141</v>
      </c>
      <c r="E27" s="9" t="s">
        <v>142</v>
      </c>
      <c r="F27" s="9" t="s">
        <v>261</v>
      </c>
      <c r="G27" s="9" t="s">
        <v>262</v>
      </c>
      <c r="H27" s="17">
        <v>2345.78</v>
      </c>
      <c r="I27" s="17">
        <v>2345.78</v>
      </c>
      <c r="J27" s="17"/>
      <c r="K27" s="17"/>
      <c r="L27" s="17">
        <v>2345.78</v>
      </c>
      <c r="M27" s="17"/>
      <c r="N27" s="17"/>
      <c r="O27" s="17"/>
      <c r="P27" s="23"/>
      <c r="Q27" s="17"/>
      <c r="R27" s="17"/>
      <c r="S27" s="17"/>
      <c r="T27" s="17"/>
      <c r="U27" s="17"/>
      <c r="V27" s="17"/>
      <c r="W27" s="17"/>
    </row>
    <row r="28" ht="18.75" customHeight="1" spans="1:23">
      <c r="A28" s="58" t="s">
        <v>60</v>
      </c>
      <c r="B28" s="9" t="s">
        <v>267</v>
      </c>
      <c r="C28" s="10" t="s">
        <v>254</v>
      </c>
      <c r="D28" s="9" t="s">
        <v>88</v>
      </c>
      <c r="E28" s="9" t="s">
        <v>89</v>
      </c>
      <c r="F28" s="9" t="s">
        <v>255</v>
      </c>
      <c r="G28" s="9" t="s">
        <v>256</v>
      </c>
      <c r="H28" s="17">
        <v>17500</v>
      </c>
      <c r="I28" s="17">
        <v>17500</v>
      </c>
      <c r="J28" s="17"/>
      <c r="K28" s="17"/>
      <c r="L28" s="17">
        <v>17500</v>
      </c>
      <c r="M28" s="17"/>
      <c r="N28" s="17"/>
      <c r="O28" s="17"/>
      <c r="P28" s="23"/>
      <c r="Q28" s="17"/>
      <c r="R28" s="17"/>
      <c r="S28" s="17"/>
      <c r="T28" s="17"/>
      <c r="U28" s="17"/>
      <c r="V28" s="17"/>
      <c r="W28" s="17"/>
    </row>
    <row r="29" ht="18.75" customHeight="1" spans="1:23">
      <c r="A29" s="58" t="s">
        <v>60</v>
      </c>
      <c r="B29" s="9" t="s">
        <v>268</v>
      </c>
      <c r="C29" s="10" t="s">
        <v>269</v>
      </c>
      <c r="D29" s="9" t="s">
        <v>88</v>
      </c>
      <c r="E29" s="9" t="s">
        <v>89</v>
      </c>
      <c r="F29" s="9" t="s">
        <v>238</v>
      </c>
      <c r="G29" s="9" t="s">
        <v>239</v>
      </c>
      <c r="H29" s="17">
        <v>941292</v>
      </c>
      <c r="I29" s="17">
        <v>941292</v>
      </c>
      <c r="J29" s="17"/>
      <c r="K29" s="17"/>
      <c r="L29" s="17">
        <v>941292</v>
      </c>
      <c r="M29" s="17"/>
      <c r="N29" s="17"/>
      <c r="O29" s="17"/>
      <c r="P29" s="23"/>
      <c r="Q29" s="17"/>
      <c r="R29" s="17"/>
      <c r="S29" s="17"/>
      <c r="T29" s="17"/>
      <c r="U29" s="17"/>
      <c r="V29" s="17"/>
      <c r="W29" s="17"/>
    </row>
    <row r="30" ht="18.75" customHeight="1" spans="1:23">
      <c r="A30" s="58" t="s">
        <v>60</v>
      </c>
      <c r="B30" s="9" t="s">
        <v>268</v>
      </c>
      <c r="C30" s="10" t="s">
        <v>269</v>
      </c>
      <c r="D30" s="9" t="s">
        <v>88</v>
      </c>
      <c r="E30" s="9" t="s">
        <v>89</v>
      </c>
      <c r="F30" s="9" t="s">
        <v>240</v>
      </c>
      <c r="G30" s="9" t="s">
        <v>241</v>
      </c>
      <c r="H30" s="17">
        <v>150000</v>
      </c>
      <c r="I30" s="17">
        <v>150000</v>
      </c>
      <c r="J30" s="17"/>
      <c r="K30" s="17"/>
      <c r="L30" s="17">
        <v>150000</v>
      </c>
      <c r="M30" s="17"/>
      <c r="N30" s="17"/>
      <c r="O30" s="17"/>
      <c r="P30" s="23"/>
      <c r="Q30" s="17"/>
      <c r="R30" s="17"/>
      <c r="S30" s="17"/>
      <c r="T30" s="17"/>
      <c r="U30" s="17"/>
      <c r="V30" s="17"/>
      <c r="W30" s="17"/>
    </row>
    <row r="31" ht="18.75" customHeight="1" spans="1:23">
      <c r="A31" s="58" t="s">
        <v>60</v>
      </c>
      <c r="B31" s="9" t="s">
        <v>268</v>
      </c>
      <c r="C31" s="10" t="s">
        <v>269</v>
      </c>
      <c r="D31" s="9" t="s">
        <v>88</v>
      </c>
      <c r="E31" s="9" t="s">
        <v>89</v>
      </c>
      <c r="F31" s="9" t="s">
        <v>240</v>
      </c>
      <c r="G31" s="9" t="s">
        <v>241</v>
      </c>
      <c r="H31" s="17">
        <v>1482072</v>
      </c>
      <c r="I31" s="17">
        <v>1482072</v>
      </c>
      <c r="J31" s="17"/>
      <c r="K31" s="17"/>
      <c r="L31" s="17">
        <v>1482072</v>
      </c>
      <c r="M31" s="17"/>
      <c r="N31" s="17"/>
      <c r="O31" s="17"/>
      <c r="P31" s="23"/>
      <c r="Q31" s="17"/>
      <c r="R31" s="17"/>
      <c r="S31" s="17"/>
      <c r="T31" s="17"/>
      <c r="U31" s="17"/>
      <c r="V31" s="17"/>
      <c r="W31" s="17"/>
    </row>
    <row r="32" ht="18.75" customHeight="1" spans="1:23">
      <c r="A32" s="58" t="s">
        <v>60</v>
      </c>
      <c r="B32" s="9" t="s">
        <v>270</v>
      </c>
      <c r="C32" s="10" t="s">
        <v>245</v>
      </c>
      <c r="D32" s="9" t="s">
        <v>135</v>
      </c>
      <c r="E32" s="9" t="s">
        <v>136</v>
      </c>
      <c r="F32" s="9" t="s">
        <v>246</v>
      </c>
      <c r="G32" s="9" t="s">
        <v>247</v>
      </c>
      <c r="H32" s="17">
        <v>13061</v>
      </c>
      <c r="I32" s="17">
        <v>13061</v>
      </c>
      <c r="J32" s="17"/>
      <c r="K32" s="17"/>
      <c r="L32" s="17">
        <v>13061</v>
      </c>
      <c r="M32" s="17"/>
      <c r="N32" s="17"/>
      <c r="O32" s="17"/>
      <c r="P32" s="23"/>
      <c r="Q32" s="17"/>
      <c r="R32" s="17"/>
      <c r="S32" s="17"/>
      <c r="T32" s="17"/>
      <c r="U32" s="17"/>
      <c r="V32" s="17"/>
      <c r="W32" s="17"/>
    </row>
    <row r="33" ht="18.75" customHeight="1" spans="1:23">
      <c r="A33" s="58" t="s">
        <v>60</v>
      </c>
      <c r="B33" s="9" t="s">
        <v>270</v>
      </c>
      <c r="C33" s="10" t="s">
        <v>245</v>
      </c>
      <c r="D33" s="9" t="s">
        <v>137</v>
      </c>
      <c r="E33" s="9" t="s">
        <v>138</v>
      </c>
      <c r="F33" s="9" t="s">
        <v>246</v>
      </c>
      <c r="G33" s="9" t="s">
        <v>247</v>
      </c>
      <c r="H33" s="17">
        <v>4589</v>
      </c>
      <c r="I33" s="17">
        <v>4589</v>
      </c>
      <c r="J33" s="17"/>
      <c r="K33" s="17"/>
      <c r="L33" s="17">
        <v>4589</v>
      </c>
      <c r="M33" s="17"/>
      <c r="N33" s="17"/>
      <c r="O33" s="17"/>
      <c r="P33" s="23"/>
      <c r="Q33" s="17"/>
      <c r="R33" s="17"/>
      <c r="S33" s="17"/>
      <c r="T33" s="17"/>
      <c r="U33" s="17"/>
      <c r="V33" s="17"/>
      <c r="W33" s="17"/>
    </row>
    <row r="34" ht="18.75" customHeight="1" spans="1:23">
      <c r="A34" s="58" t="s">
        <v>60</v>
      </c>
      <c r="B34" s="9" t="s">
        <v>271</v>
      </c>
      <c r="C34" s="10" t="s">
        <v>185</v>
      </c>
      <c r="D34" s="9" t="s">
        <v>184</v>
      </c>
      <c r="E34" s="9" t="s">
        <v>185</v>
      </c>
      <c r="F34" s="9" t="s">
        <v>249</v>
      </c>
      <c r="G34" s="9" t="s">
        <v>185</v>
      </c>
      <c r="H34" s="17">
        <v>614754</v>
      </c>
      <c r="I34" s="17">
        <v>614754</v>
      </c>
      <c r="J34" s="17"/>
      <c r="K34" s="17"/>
      <c r="L34" s="17">
        <v>614754</v>
      </c>
      <c r="M34" s="17"/>
      <c r="N34" s="17"/>
      <c r="O34" s="17"/>
      <c r="P34" s="23"/>
      <c r="Q34" s="17"/>
      <c r="R34" s="17"/>
      <c r="S34" s="17"/>
      <c r="T34" s="17"/>
      <c r="U34" s="17"/>
      <c r="V34" s="17"/>
      <c r="W34" s="17"/>
    </row>
    <row r="35" ht="18.75" customHeight="1" spans="1:23">
      <c r="A35" s="58" t="s">
        <v>60</v>
      </c>
      <c r="B35" s="9" t="s">
        <v>272</v>
      </c>
      <c r="C35" s="10" t="s">
        <v>273</v>
      </c>
      <c r="D35" s="9" t="s">
        <v>88</v>
      </c>
      <c r="E35" s="9" t="s">
        <v>89</v>
      </c>
      <c r="F35" s="9" t="s">
        <v>274</v>
      </c>
      <c r="G35" s="9" t="s">
        <v>275</v>
      </c>
      <c r="H35" s="17">
        <v>222600</v>
      </c>
      <c r="I35" s="17">
        <v>222600</v>
      </c>
      <c r="J35" s="17"/>
      <c r="K35" s="17"/>
      <c r="L35" s="17">
        <v>222600</v>
      </c>
      <c r="M35" s="17"/>
      <c r="N35" s="17"/>
      <c r="O35" s="17"/>
      <c r="P35" s="23"/>
      <c r="Q35" s="17"/>
      <c r="R35" s="17"/>
      <c r="S35" s="17"/>
      <c r="T35" s="17"/>
      <c r="U35" s="17"/>
      <c r="V35" s="17"/>
      <c r="W35" s="17"/>
    </row>
    <row r="36" ht="18.75" customHeight="1" spans="1:23">
      <c r="A36" s="58" t="s">
        <v>60</v>
      </c>
      <c r="B36" s="9" t="s">
        <v>276</v>
      </c>
      <c r="C36" s="10" t="s">
        <v>251</v>
      </c>
      <c r="D36" s="9" t="s">
        <v>88</v>
      </c>
      <c r="E36" s="9" t="s">
        <v>89</v>
      </c>
      <c r="F36" s="9" t="s">
        <v>252</v>
      </c>
      <c r="G36" s="9" t="s">
        <v>251</v>
      </c>
      <c r="H36" s="17">
        <v>40000</v>
      </c>
      <c r="I36" s="17">
        <v>40000</v>
      </c>
      <c r="J36" s="17"/>
      <c r="K36" s="17"/>
      <c r="L36" s="17">
        <v>40000</v>
      </c>
      <c r="M36" s="17"/>
      <c r="N36" s="17"/>
      <c r="O36" s="17"/>
      <c r="P36" s="23"/>
      <c r="Q36" s="17"/>
      <c r="R36" s="17"/>
      <c r="S36" s="17"/>
      <c r="T36" s="17"/>
      <c r="U36" s="17"/>
      <c r="V36" s="17"/>
      <c r="W36" s="17"/>
    </row>
    <row r="37" ht="18.75" customHeight="1" spans="1:23">
      <c r="A37" s="58" t="s">
        <v>60</v>
      </c>
      <c r="B37" s="9" t="s">
        <v>277</v>
      </c>
      <c r="C37" s="10" t="s">
        <v>278</v>
      </c>
      <c r="D37" s="9" t="s">
        <v>119</v>
      </c>
      <c r="E37" s="9" t="s">
        <v>120</v>
      </c>
      <c r="F37" s="9" t="s">
        <v>279</v>
      </c>
      <c r="G37" s="9" t="s">
        <v>280</v>
      </c>
      <c r="H37" s="17">
        <v>13800</v>
      </c>
      <c r="I37" s="17">
        <v>13800</v>
      </c>
      <c r="J37" s="17"/>
      <c r="K37" s="17"/>
      <c r="L37" s="17">
        <v>13800</v>
      </c>
      <c r="M37" s="17"/>
      <c r="N37" s="17"/>
      <c r="O37" s="17"/>
      <c r="P37" s="23"/>
      <c r="Q37" s="17"/>
      <c r="R37" s="17"/>
      <c r="S37" s="17"/>
      <c r="T37" s="17"/>
      <c r="U37" s="17"/>
      <c r="V37" s="17"/>
      <c r="W37" s="17"/>
    </row>
    <row r="38" ht="18.75" customHeight="1" spans="1:23">
      <c r="A38" s="58" t="s">
        <v>60</v>
      </c>
      <c r="B38" s="9" t="s">
        <v>277</v>
      </c>
      <c r="C38" s="10" t="s">
        <v>278</v>
      </c>
      <c r="D38" s="9" t="s">
        <v>121</v>
      </c>
      <c r="E38" s="9" t="s">
        <v>122</v>
      </c>
      <c r="F38" s="9" t="s">
        <v>279</v>
      </c>
      <c r="G38" s="9" t="s">
        <v>280</v>
      </c>
      <c r="H38" s="17">
        <v>14100</v>
      </c>
      <c r="I38" s="17">
        <v>14100</v>
      </c>
      <c r="J38" s="17"/>
      <c r="K38" s="17"/>
      <c r="L38" s="17">
        <v>14100</v>
      </c>
      <c r="M38" s="17"/>
      <c r="N38" s="17"/>
      <c r="O38" s="17"/>
      <c r="P38" s="23"/>
      <c r="Q38" s="17"/>
      <c r="R38" s="17"/>
      <c r="S38" s="17"/>
      <c r="T38" s="17"/>
      <c r="U38" s="17"/>
      <c r="V38" s="17"/>
      <c r="W38" s="17"/>
    </row>
    <row r="39" ht="18.75" customHeight="1" spans="1:23">
      <c r="A39" s="58" t="s">
        <v>60</v>
      </c>
      <c r="B39" s="9" t="s">
        <v>281</v>
      </c>
      <c r="C39" s="10" t="s">
        <v>282</v>
      </c>
      <c r="D39" s="9" t="s">
        <v>88</v>
      </c>
      <c r="E39" s="9" t="s">
        <v>89</v>
      </c>
      <c r="F39" s="9" t="s">
        <v>283</v>
      </c>
      <c r="G39" s="9" t="s">
        <v>284</v>
      </c>
      <c r="H39" s="17">
        <v>398076</v>
      </c>
      <c r="I39" s="17">
        <v>398076</v>
      </c>
      <c r="J39" s="17"/>
      <c r="K39" s="17"/>
      <c r="L39" s="17">
        <v>398076</v>
      </c>
      <c r="M39" s="17"/>
      <c r="N39" s="17"/>
      <c r="O39" s="17"/>
      <c r="P39" s="23"/>
      <c r="Q39" s="17"/>
      <c r="R39" s="17"/>
      <c r="S39" s="17"/>
      <c r="T39" s="17"/>
      <c r="U39" s="17"/>
      <c r="V39" s="17"/>
      <c r="W39" s="17"/>
    </row>
    <row r="40" ht="18.75" customHeight="1" spans="1:23">
      <c r="A40" s="58" t="s">
        <v>60</v>
      </c>
      <c r="B40" s="9" t="s">
        <v>285</v>
      </c>
      <c r="C40" s="10" t="s">
        <v>286</v>
      </c>
      <c r="D40" s="9" t="s">
        <v>88</v>
      </c>
      <c r="E40" s="9" t="s">
        <v>89</v>
      </c>
      <c r="F40" s="9" t="s">
        <v>287</v>
      </c>
      <c r="G40" s="9" t="s">
        <v>288</v>
      </c>
      <c r="H40" s="17">
        <v>471000</v>
      </c>
      <c r="I40" s="17">
        <v>471000</v>
      </c>
      <c r="J40" s="17"/>
      <c r="K40" s="17"/>
      <c r="L40" s="17">
        <v>471000</v>
      </c>
      <c r="M40" s="17"/>
      <c r="N40" s="17"/>
      <c r="O40" s="17"/>
      <c r="P40" s="23"/>
      <c r="Q40" s="17"/>
      <c r="R40" s="17"/>
      <c r="S40" s="17"/>
      <c r="T40" s="17"/>
      <c r="U40" s="17"/>
      <c r="V40" s="17"/>
      <c r="W40" s="17"/>
    </row>
    <row r="41" ht="18.75" customHeight="1" spans="1:23">
      <c r="A41" s="58" t="s">
        <v>60</v>
      </c>
      <c r="B41" s="9" t="s">
        <v>289</v>
      </c>
      <c r="C41" s="10" t="s">
        <v>290</v>
      </c>
      <c r="D41" s="9" t="s">
        <v>88</v>
      </c>
      <c r="E41" s="9" t="s">
        <v>89</v>
      </c>
      <c r="F41" s="9" t="s">
        <v>261</v>
      </c>
      <c r="G41" s="9" t="s">
        <v>262</v>
      </c>
      <c r="H41" s="17">
        <v>1464.37</v>
      </c>
      <c r="I41" s="17">
        <v>1464.37</v>
      </c>
      <c r="J41" s="17"/>
      <c r="K41" s="17"/>
      <c r="L41" s="17">
        <v>1464.37</v>
      </c>
      <c r="M41" s="17"/>
      <c r="N41" s="17"/>
      <c r="O41" s="17"/>
      <c r="P41" s="23"/>
      <c r="Q41" s="17"/>
      <c r="R41" s="17"/>
      <c r="S41" s="17"/>
      <c r="T41" s="17"/>
      <c r="U41" s="17"/>
      <c r="V41" s="17"/>
      <c r="W41" s="17"/>
    </row>
    <row r="42" ht="18.75" customHeight="1" spans="1:23">
      <c r="A42" s="58" t="s">
        <v>60</v>
      </c>
      <c r="B42" s="9" t="s">
        <v>289</v>
      </c>
      <c r="C42" s="10" t="s">
        <v>290</v>
      </c>
      <c r="D42" s="9" t="s">
        <v>123</v>
      </c>
      <c r="E42" s="9" t="s">
        <v>124</v>
      </c>
      <c r="F42" s="9" t="s">
        <v>263</v>
      </c>
      <c r="G42" s="9" t="s">
        <v>264</v>
      </c>
      <c r="H42" s="17">
        <v>406333.44</v>
      </c>
      <c r="I42" s="17">
        <v>406333.44</v>
      </c>
      <c r="J42" s="17"/>
      <c r="K42" s="17"/>
      <c r="L42" s="17">
        <v>406333.44</v>
      </c>
      <c r="M42" s="17"/>
      <c r="N42" s="17"/>
      <c r="O42" s="17"/>
      <c r="P42" s="23"/>
      <c r="Q42" s="17"/>
      <c r="R42" s="17"/>
      <c r="S42" s="17"/>
      <c r="T42" s="17"/>
      <c r="U42" s="17"/>
      <c r="V42" s="17"/>
      <c r="W42" s="17"/>
    </row>
    <row r="43" ht="18.75" customHeight="1" spans="1:23">
      <c r="A43" s="58" t="s">
        <v>60</v>
      </c>
      <c r="B43" s="9" t="s">
        <v>289</v>
      </c>
      <c r="C43" s="10" t="s">
        <v>290</v>
      </c>
      <c r="D43" s="9" t="s">
        <v>123</v>
      </c>
      <c r="E43" s="9" t="s">
        <v>124</v>
      </c>
      <c r="F43" s="9" t="s">
        <v>263</v>
      </c>
      <c r="G43" s="9" t="s">
        <v>264</v>
      </c>
      <c r="H43" s="17">
        <v>135444.48</v>
      </c>
      <c r="I43" s="17">
        <v>135444.48</v>
      </c>
      <c r="J43" s="17"/>
      <c r="K43" s="17"/>
      <c r="L43" s="17">
        <v>135444.48</v>
      </c>
      <c r="M43" s="17"/>
      <c r="N43" s="17"/>
      <c r="O43" s="17"/>
      <c r="P43" s="23"/>
      <c r="Q43" s="17"/>
      <c r="R43" s="17"/>
      <c r="S43" s="17"/>
      <c r="T43" s="17"/>
      <c r="U43" s="17"/>
      <c r="V43" s="17"/>
      <c r="W43" s="17"/>
    </row>
    <row r="44" ht="18.75" customHeight="1" spans="1:23">
      <c r="A44" s="58" t="s">
        <v>60</v>
      </c>
      <c r="B44" s="9" t="s">
        <v>289</v>
      </c>
      <c r="C44" s="10" t="s">
        <v>290</v>
      </c>
      <c r="D44" s="9" t="s">
        <v>135</v>
      </c>
      <c r="E44" s="9" t="s">
        <v>136</v>
      </c>
      <c r="F44" s="9" t="s">
        <v>246</v>
      </c>
      <c r="G44" s="9" t="s">
        <v>247</v>
      </c>
      <c r="H44" s="17">
        <v>210785.47</v>
      </c>
      <c r="I44" s="17">
        <v>210785.47</v>
      </c>
      <c r="J44" s="17"/>
      <c r="K44" s="17"/>
      <c r="L44" s="17">
        <v>210785.47</v>
      </c>
      <c r="M44" s="17"/>
      <c r="N44" s="17"/>
      <c r="O44" s="17"/>
      <c r="P44" s="23"/>
      <c r="Q44" s="17"/>
      <c r="R44" s="17"/>
      <c r="S44" s="17"/>
      <c r="T44" s="17"/>
      <c r="U44" s="17"/>
      <c r="V44" s="17"/>
      <c r="W44" s="17"/>
    </row>
    <row r="45" ht="18.75" customHeight="1" spans="1:23">
      <c r="A45" s="58" t="s">
        <v>60</v>
      </c>
      <c r="B45" s="9" t="s">
        <v>289</v>
      </c>
      <c r="C45" s="10" t="s">
        <v>290</v>
      </c>
      <c r="D45" s="9" t="s">
        <v>139</v>
      </c>
      <c r="E45" s="9" t="s">
        <v>140</v>
      </c>
      <c r="F45" s="9" t="s">
        <v>265</v>
      </c>
      <c r="G45" s="9" t="s">
        <v>266</v>
      </c>
      <c r="H45" s="17">
        <v>203166.72</v>
      </c>
      <c r="I45" s="17">
        <v>203166.72</v>
      </c>
      <c r="J45" s="17"/>
      <c r="K45" s="17"/>
      <c r="L45" s="17">
        <v>203166.72</v>
      </c>
      <c r="M45" s="17"/>
      <c r="N45" s="17"/>
      <c r="O45" s="17"/>
      <c r="P45" s="23"/>
      <c r="Q45" s="17"/>
      <c r="R45" s="17"/>
      <c r="S45" s="17"/>
      <c r="T45" s="17"/>
      <c r="U45" s="17"/>
      <c r="V45" s="17"/>
      <c r="W45" s="17"/>
    </row>
    <row r="46" ht="18.75" customHeight="1" spans="1:23">
      <c r="A46" s="58" t="s">
        <v>60</v>
      </c>
      <c r="B46" s="9" t="s">
        <v>289</v>
      </c>
      <c r="C46" s="10" t="s">
        <v>290</v>
      </c>
      <c r="D46" s="9" t="s">
        <v>141</v>
      </c>
      <c r="E46" s="9" t="s">
        <v>142</v>
      </c>
      <c r="F46" s="9" t="s">
        <v>261</v>
      </c>
      <c r="G46" s="9" t="s">
        <v>262</v>
      </c>
      <c r="H46" s="17">
        <v>5079.12</v>
      </c>
      <c r="I46" s="17">
        <v>5079.12</v>
      </c>
      <c r="J46" s="17"/>
      <c r="K46" s="17"/>
      <c r="L46" s="17">
        <v>5079.12</v>
      </c>
      <c r="M46" s="17"/>
      <c r="N46" s="17"/>
      <c r="O46" s="17"/>
      <c r="P46" s="23"/>
      <c r="Q46" s="17"/>
      <c r="R46" s="17"/>
      <c r="S46" s="17"/>
      <c r="T46" s="17"/>
      <c r="U46" s="17"/>
      <c r="V46" s="17"/>
      <c r="W46" s="17"/>
    </row>
    <row r="47" ht="18.75" customHeight="1" spans="1:23">
      <c r="A47" s="58" t="s">
        <v>60</v>
      </c>
      <c r="B47" s="9" t="s">
        <v>291</v>
      </c>
      <c r="C47" s="10" t="s">
        <v>292</v>
      </c>
      <c r="D47" s="9" t="s">
        <v>88</v>
      </c>
      <c r="E47" s="9" t="s">
        <v>89</v>
      </c>
      <c r="F47" s="9" t="s">
        <v>279</v>
      </c>
      <c r="G47" s="9" t="s">
        <v>280</v>
      </c>
      <c r="H47" s="17">
        <v>37000</v>
      </c>
      <c r="I47" s="17">
        <v>37000</v>
      </c>
      <c r="J47" s="17"/>
      <c r="K47" s="17"/>
      <c r="L47" s="17">
        <v>37000</v>
      </c>
      <c r="M47" s="17"/>
      <c r="N47" s="17"/>
      <c r="O47" s="17"/>
      <c r="P47" s="23"/>
      <c r="Q47" s="17"/>
      <c r="R47" s="17"/>
      <c r="S47" s="17"/>
      <c r="T47" s="17"/>
      <c r="U47" s="17"/>
      <c r="V47" s="17"/>
      <c r="W47" s="17"/>
    </row>
    <row r="48" ht="18.75" customHeight="1" spans="1:23">
      <c r="A48" s="58" t="s">
        <v>60</v>
      </c>
      <c r="B48" s="9" t="s">
        <v>291</v>
      </c>
      <c r="C48" s="10" t="s">
        <v>292</v>
      </c>
      <c r="D48" s="9" t="s">
        <v>88</v>
      </c>
      <c r="E48" s="9" t="s">
        <v>89</v>
      </c>
      <c r="F48" s="9" t="s">
        <v>293</v>
      </c>
      <c r="G48" s="9" t="s">
        <v>294</v>
      </c>
      <c r="H48" s="17">
        <v>8000</v>
      </c>
      <c r="I48" s="17">
        <v>8000</v>
      </c>
      <c r="J48" s="17"/>
      <c r="K48" s="17"/>
      <c r="L48" s="17">
        <v>8000</v>
      </c>
      <c r="M48" s="17"/>
      <c r="N48" s="17"/>
      <c r="O48" s="17"/>
      <c r="P48" s="23"/>
      <c r="Q48" s="17"/>
      <c r="R48" s="17"/>
      <c r="S48" s="17"/>
      <c r="T48" s="17"/>
      <c r="U48" s="17"/>
      <c r="V48" s="17"/>
      <c r="W48" s="17"/>
    </row>
    <row r="49" ht="18.75" customHeight="1" spans="1:23">
      <c r="A49" s="58" t="s">
        <v>60</v>
      </c>
      <c r="B49" s="9" t="s">
        <v>291</v>
      </c>
      <c r="C49" s="10" t="s">
        <v>292</v>
      </c>
      <c r="D49" s="9" t="s">
        <v>88</v>
      </c>
      <c r="E49" s="9" t="s">
        <v>89</v>
      </c>
      <c r="F49" s="9" t="s">
        <v>295</v>
      </c>
      <c r="G49" s="9" t="s">
        <v>296</v>
      </c>
      <c r="H49" s="17">
        <v>50000</v>
      </c>
      <c r="I49" s="17">
        <v>50000</v>
      </c>
      <c r="J49" s="17"/>
      <c r="K49" s="17"/>
      <c r="L49" s="17">
        <v>50000</v>
      </c>
      <c r="M49" s="17"/>
      <c r="N49" s="17"/>
      <c r="O49" s="17"/>
      <c r="P49" s="23"/>
      <c r="Q49" s="17"/>
      <c r="R49" s="17"/>
      <c r="S49" s="17"/>
      <c r="T49" s="17"/>
      <c r="U49" s="17"/>
      <c r="V49" s="17"/>
      <c r="W49" s="17"/>
    </row>
    <row r="50" ht="18.75" customHeight="1" spans="1:23">
      <c r="A50" s="58" t="s">
        <v>60</v>
      </c>
      <c r="B50" s="9" t="s">
        <v>291</v>
      </c>
      <c r="C50" s="10" t="s">
        <v>292</v>
      </c>
      <c r="D50" s="9" t="s">
        <v>88</v>
      </c>
      <c r="E50" s="9" t="s">
        <v>89</v>
      </c>
      <c r="F50" s="9" t="s">
        <v>297</v>
      </c>
      <c r="G50" s="9" t="s">
        <v>298</v>
      </c>
      <c r="H50" s="17">
        <v>42500</v>
      </c>
      <c r="I50" s="17">
        <v>42500</v>
      </c>
      <c r="J50" s="17"/>
      <c r="K50" s="17"/>
      <c r="L50" s="17">
        <v>42500</v>
      </c>
      <c r="M50" s="17"/>
      <c r="N50" s="17"/>
      <c r="O50" s="17"/>
      <c r="P50" s="23"/>
      <c r="Q50" s="17"/>
      <c r="R50" s="17"/>
      <c r="S50" s="17"/>
      <c r="T50" s="17"/>
      <c r="U50" s="17"/>
      <c r="V50" s="17"/>
      <c r="W50" s="17"/>
    </row>
    <row r="51" ht="18.75" customHeight="1" spans="1:23">
      <c r="A51" s="58" t="s">
        <v>60</v>
      </c>
      <c r="B51" s="9" t="s">
        <v>291</v>
      </c>
      <c r="C51" s="10" t="s">
        <v>292</v>
      </c>
      <c r="D51" s="9" t="s">
        <v>90</v>
      </c>
      <c r="E51" s="9" t="s">
        <v>91</v>
      </c>
      <c r="F51" s="9" t="s">
        <v>279</v>
      </c>
      <c r="G51" s="9" t="s">
        <v>280</v>
      </c>
      <c r="H51" s="17">
        <v>193500</v>
      </c>
      <c r="I51" s="17">
        <v>193500</v>
      </c>
      <c r="J51" s="17"/>
      <c r="K51" s="17"/>
      <c r="L51" s="17">
        <v>193500</v>
      </c>
      <c r="M51" s="17"/>
      <c r="N51" s="17"/>
      <c r="O51" s="17"/>
      <c r="P51" s="23"/>
      <c r="Q51" s="17"/>
      <c r="R51" s="17"/>
      <c r="S51" s="17"/>
      <c r="T51" s="17"/>
      <c r="U51" s="17"/>
      <c r="V51" s="17"/>
      <c r="W51" s="17"/>
    </row>
    <row r="52" ht="18.75" customHeight="1" spans="1:23">
      <c r="A52" s="58" t="s">
        <v>60</v>
      </c>
      <c r="B52" s="9" t="s">
        <v>299</v>
      </c>
      <c r="C52" s="10" t="s">
        <v>300</v>
      </c>
      <c r="D52" s="9" t="s">
        <v>88</v>
      </c>
      <c r="E52" s="9" t="s">
        <v>89</v>
      </c>
      <c r="F52" s="9" t="s">
        <v>301</v>
      </c>
      <c r="G52" s="9" t="s">
        <v>302</v>
      </c>
      <c r="H52" s="17">
        <v>396000</v>
      </c>
      <c r="I52" s="17">
        <v>396000</v>
      </c>
      <c r="J52" s="17"/>
      <c r="K52" s="17"/>
      <c r="L52" s="17">
        <v>396000</v>
      </c>
      <c r="M52" s="17"/>
      <c r="N52" s="17"/>
      <c r="O52" s="17"/>
      <c r="P52" s="23"/>
      <c r="Q52" s="17"/>
      <c r="R52" s="17"/>
      <c r="S52" s="17"/>
      <c r="T52" s="17"/>
      <c r="U52" s="17"/>
      <c r="V52" s="17"/>
      <c r="W52" s="17"/>
    </row>
    <row r="53" ht="18.75" customHeight="1" spans="1:23">
      <c r="A53" s="58" t="s">
        <v>62</v>
      </c>
      <c r="B53" s="9" t="s">
        <v>303</v>
      </c>
      <c r="C53" s="10" t="s">
        <v>245</v>
      </c>
      <c r="D53" s="9" t="s">
        <v>137</v>
      </c>
      <c r="E53" s="9" t="s">
        <v>138</v>
      </c>
      <c r="F53" s="9" t="s">
        <v>246</v>
      </c>
      <c r="G53" s="9" t="s">
        <v>247</v>
      </c>
      <c r="H53" s="17">
        <v>2118</v>
      </c>
      <c r="I53" s="17">
        <v>2118</v>
      </c>
      <c r="J53" s="17"/>
      <c r="K53" s="17"/>
      <c r="L53" s="17">
        <v>2118</v>
      </c>
      <c r="M53" s="17"/>
      <c r="N53" s="17"/>
      <c r="O53" s="17"/>
      <c r="P53" s="23"/>
      <c r="Q53" s="17"/>
      <c r="R53" s="17"/>
      <c r="S53" s="17"/>
      <c r="T53" s="17"/>
      <c r="U53" s="17"/>
      <c r="V53" s="17"/>
      <c r="W53" s="17"/>
    </row>
    <row r="54" ht="18.75" customHeight="1" spans="1:23">
      <c r="A54" s="58" t="s">
        <v>62</v>
      </c>
      <c r="B54" s="9" t="s">
        <v>304</v>
      </c>
      <c r="C54" s="10" t="s">
        <v>185</v>
      </c>
      <c r="D54" s="9" t="s">
        <v>184</v>
      </c>
      <c r="E54" s="9" t="s">
        <v>185</v>
      </c>
      <c r="F54" s="9" t="s">
        <v>249</v>
      </c>
      <c r="G54" s="9" t="s">
        <v>185</v>
      </c>
      <c r="H54" s="17">
        <v>110844</v>
      </c>
      <c r="I54" s="17">
        <v>110844</v>
      </c>
      <c r="J54" s="17"/>
      <c r="K54" s="17"/>
      <c r="L54" s="17">
        <v>110844</v>
      </c>
      <c r="M54" s="17"/>
      <c r="N54" s="17"/>
      <c r="O54" s="17"/>
      <c r="P54" s="23"/>
      <c r="Q54" s="17"/>
      <c r="R54" s="17"/>
      <c r="S54" s="17"/>
      <c r="T54" s="17"/>
      <c r="U54" s="17"/>
      <c r="V54" s="17"/>
      <c r="W54" s="17"/>
    </row>
    <row r="55" ht="18.75" customHeight="1" spans="1:23">
      <c r="A55" s="58" t="s">
        <v>62</v>
      </c>
      <c r="B55" s="9" t="s">
        <v>305</v>
      </c>
      <c r="C55" s="10" t="s">
        <v>254</v>
      </c>
      <c r="D55" s="9" t="s">
        <v>148</v>
      </c>
      <c r="E55" s="9" t="s">
        <v>149</v>
      </c>
      <c r="F55" s="9" t="s">
        <v>255</v>
      </c>
      <c r="G55" s="9" t="s">
        <v>256</v>
      </c>
      <c r="H55" s="17">
        <v>4200</v>
      </c>
      <c r="I55" s="17">
        <v>4200</v>
      </c>
      <c r="J55" s="17"/>
      <c r="K55" s="17"/>
      <c r="L55" s="17">
        <v>4200</v>
      </c>
      <c r="M55" s="17"/>
      <c r="N55" s="17"/>
      <c r="O55" s="17"/>
      <c r="P55" s="23"/>
      <c r="Q55" s="17"/>
      <c r="R55" s="17"/>
      <c r="S55" s="17"/>
      <c r="T55" s="17"/>
      <c r="U55" s="17"/>
      <c r="V55" s="17"/>
      <c r="W55" s="17"/>
    </row>
    <row r="56" ht="18.75" customHeight="1" spans="1:23">
      <c r="A56" s="58" t="s">
        <v>62</v>
      </c>
      <c r="B56" s="9" t="s">
        <v>306</v>
      </c>
      <c r="C56" s="10" t="s">
        <v>258</v>
      </c>
      <c r="D56" s="9" t="s">
        <v>148</v>
      </c>
      <c r="E56" s="9" t="s">
        <v>149</v>
      </c>
      <c r="F56" s="9" t="s">
        <v>242</v>
      </c>
      <c r="G56" s="9" t="s">
        <v>243</v>
      </c>
      <c r="H56" s="17">
        <v>36000</v>
      </c>
      <c r="I56" s="17">
        <v>36000</v>
      </c>
      <c r="J56" s="17"/>
      <c r="K56" s="17"/>
      <c r="L56" s="17">
        <v>36000</v>
      </c>
      <c r="M56" s="17"/>
      <c r="N56" s="17"/>
      <c r="O56" s="17"/>
      <c r="P56" s="23"/>
      <c r="Q56" s="17"/>
      <c r="R56" s="17"/>
      <c r="S56" s="17"/>
      <c r="T56" s="17"/>
      <c r="U56" s="17"/>
      <c r="V56" s="17"/>
      <c r="W56" s="17"/>
    </row>
    <row r="57" ht="18.75" customHeight="1" spans="1:23">
      <c r="A57" s="58" t="s">
        <v>62</v>
      </c>
      <c r="B57" s="9" t="s">
        <v>306</v>
      </c>
      <c r="C57" s="10" t="s">
        <v>258</v>
      </c>
      <c r="D57" s="9" t="s">
        <v>148</v>
      </c>
      <c r="E57" s="9" t="s">
        <v>149</v>
      </c>
      <c r="F57" s="9" t="s">
        <v>242</v>
      </c>
      <c r="G57" s="9" t="s">
        <v>243</v>
      </c>
      <c r="H57" s="17">
        <v>72000</v>
      </c>
      <c r="I57" s="17">
        <v>72000</v>
      </c>
      <c r="J57" s="17"/>
      <c r="K57" s="17"/>
      <c r="L57" s="17">
        <v>72000</v>
      </c>
      <c r="M57" s="17"/>
      <c r="N57" s="17"/>
      <c r="O57" s="17"/>
      <c r="P57" s="23"/>
      <c r="Q57" s="17"/>
      <c r="R57" s="17"/>
      <c r="S57" s="17"/>
      <c r="T57" s="17"/>
      <c r="U57" s="17"/>
      <c r="V57" s="17"/>
      <c r="W57" s="17"/>
    </row>
    <row r="58" ht="18.75" customHeight="1" spans="1:23">
      <c r="A58" s="58" t="s">
        <v>62</v>
      </c>
      <c r="B58" s="9" t="s">
        <v>307</v>
      </c>
      <c r="C58" s="10" t="s">
        <v>237</v>
      </c>
      <c r="D58" s="9" t="s">
        <v>148</v>
      </c>
      <c r="E58" s="9" t="s">
        <v>149</v>
      </c>
      <c r="F58" s="9" t="s">
        <v>238</v>
      </c>
      <c r="G58" s="9" t="s">
        <v>239</v>
      </c>
      <c r="H58" s="17">
        <v>182892</v>
      </c>
      <c r="I58" s="17">
        <v>182892</v>
      </c>
      <c r="J58" s="17"/>
      <c r="K58" s="17"/>
      <c r="L58" s="17">
        <v>182892</v>
      </c>
      <c r="M58" s="17"/>
      <c r="N58" s="17"/>
      <c r="O58" s="17"/>
      <c r="P58" s="23"/>
      <c r="Q58" s="17"/>
      <c r="R58" s="17"/>
      <c r="S58" s="17"/>
      <c r="T58" s="17"/>
      <c r="U58" s="17"/>
      <c r="V58" s="17"/>
      <c r="W58" s="17"/>
    </row>
    <row r="59" ht="18.75" customHeight="1" spans="1:23">
      <c r="A59" s="58" t="s">
        <v>62</v>
      </c>
      <c r="B59" s="9" t="s">
        <v>307</v>
      </c>
      <c r="C59" s="10" t="s">
        <v>237</v>
      </c>
      <c r="D59" s="9" t="s">
        <v>148</v>
      </c>
      <c r="E59" s="9" t="s">
        <v>149</v>
      </c>
      <c r="F59" s="9" t="s">
        <v>240</v>
      </c>
      <c r="G59" s="9" t="s">
        <v>241</v>
      </c>
      <c r="H59" s="17">
        <v>27000</v>
      </c>
      <c r="I59" s="17">
        <v>27000</v>
      </c>
      <c r="J59" s="17"/>
      <c r="K59" s="17"/>
      <c r="L59" s="17">
        <v>27000</v>
      </c>
      <c r="M59" s="17"/>
      <c r="N59" s="17"/>
      <c r="O59" s="17"/>
      <c r="P59" s="23"/>
      <c r="Q59" s="17"/>
      <c r="R59" s="17"/>
      <c r="S59" s="17"/>
      <c r="T59" s="17"/>
      <c r="U59" s="17"/>
      <c r="V59" s="17"/>
      <c r="W59" s="17"/>
    </row>
    <row r="60" ht="18.75" customHeight="1" spans="1:23">
      <c r="A60" s="58" t="s">
        <v>62</v>
      </c>
      <c r="B60" s="9" t="s">
        <v>307</v>
      </c>
      <c r="C60" s="10" t="s">
        <v>237</v>
      </c>
      <c r="D60" s="9" t="s">
        <v>148</v>
      </c>
      <c r="E60" s="9" t="s">
        <v>149</v>
      </c>
      <c r="F60" s="9" t="s">
        <v>240</v>
      </c>
      <c r="G60" s="9" t="s">
        <v>241</v>
      </c>
      <c r="H60" s="17">
        <v>36000</v>
      </c>
      <c r="I60" s="17">
        <v>36000</v>
      </c>
      <c r="J60" s="17"/>
      <c r="K60" s="17"/>
      <c r="L60" s="17">
        <v>36000</v>
      </c>
      <c r="M60" s="17"/>
      <c r="N60" s="17"/>
      <c r="O60" s="17"/>
      <c r="P60" s="23"/>
      <c r="Q60" s="17"/>
      <c r="R60" s="17"/>
      <c r="S60" s="17"/>
      <c r="T60" s="17"/>
      <c r="U60" s="17"/>
      <c r="V60" s="17"/>
      <c r="W60" s="17"/>
    </row>
    <row r="61" ht="18.75" customHeight="1" spans="1:23">
      <c r="A61" s="58" t="s">
        <v>62</v>
      </c>
      <c r="B61" s="9" t="s">
        <v>307</v>
      </c>
      <c r="C61" s="10" t="s">
        <v>237</v>
      </c>
      <c r="D61" s="9" t="s">
        <v>148</v>
      </c>
      <c r="E61" s="9" t="s">
        <v>149</v>
      </c>
      <c r="F61" s="9" t="s">
        <v>242</v>
      </c>
      <c r="G61" s="9" t="s">
        <v>243</v>
      </c>
      <c r="H61" s="17">
        <v>180000</v>
      </c>
      <c r="I61" s="17">
        <v>180000</v>
      </c>
      <c r="J61" s="17"/>
      <c r="K61" s="17"/>
      <c r="L61" s="17">
        <v>180000</v>
      </c>
      <c r="M61" s="17"/>
      <c r="N61" s="17"/>
      <c r="O61" s="17"/>
      <c r="P61" s="23"/>
      <c r="Q61" s="17"/>
      <c r="R61" s="17"/>
      <c r="S61" s="17"/>
      <c r="T61" s="17"/>
      <c r="U61" s="17"/>
      <c r="V61" s="17"/>
      <c r="W61" s="17"/>
    </row>
    <row r="62" ht="18.75" customHeight="1" spans="1:23">
      <c r="A62" s="58" t="s">
        <v>62</v>
      </c>
      <c r="B62" s="9" t="s">
        <v>307</v>
      </c>
      <c r="C62" s="10" t="s">
        <v>237</v>
      </c>
      <c r="D62" s="9" t="s">
        <v>148</v>
      </c>
      <c r="E62" s="9" t="s">
        <v>149</v>
      </c>
      <c r="F62" s="9" t="s">
        <v>242</v>
      </c>
      <c r="G62" s="9" t="s">
        <v>243</v>
      </c>
      <c r="H62" s="17">
        <v>90000</v>
      </c>
      <c r="I62" s="17">
        <v>90000</v>
      </c>
      <c r="J62" s="17"/>
      <c r="K62" s="17"/>
      <c r="L62" s="17">
        <v>90000</v>
      </c>
      <c r="M62" s="17"/>
      <c r="N62" s="17"/>
      <c r="O62" s="17"/>
      <c r="P62" s="23"/>
      <c r="Q62" s="17"/>
      <c r="R62" s="17"/>
      <c r="S62" s="17"/>
      <c r="T62" s="17"/>
      <c r="U62" s="17"/>
      <c r="V62" s="17"/>
      <c r="W62" s="17"/>
    </row>
    <row r="63" ht="18.75" customHeight="1" spans="1:23">
      <c r="A63" s="58" t="s">
        <v>62</v>
      </c>
      <c r="B63" s="9" t="s">
        <v>308</v>
      </c>
      <c r="C63" s="10" t="s">
        <v>251</v>
      </c>
      <c r="D63" s="9" t="s">
        <v>148</v>
      </c>
      <c r="E63" s="9" t="s">
        <v>149</v>
      </c>
      <c r="F63" s="9" t="s">
        <v>252</v>
      </c>
      <c r="G63" s="9" t="s">
        <v>251</v>
      </c>
      <c r="H63" s="17">
        <v>9600</v>
      </c>
      <c r="I63" s="17">
        <v>9600</v>
      </c>
      <c r="J63" s="17"/>
      <c r="K63" s="17"/>
      <c r="L63" s="17">
        <v>9600</v>
      </c>
      <c r="M63" s="17"/>
      <c r="N63" s="17"/>
      <c r="O63" s="17"/>
      <c r="P63" s="23"/>
      <c r="Q63" s="17"/>
      <c r="R63" s="17"/>
      <c r="S63" s="17"/>
      <c r="T63" s="17"/>
      <c r="U63" s="17"/>
      <c r="V63" s="17"/>
      <c r="W63" s="17"/>
    </row>
    <row r="64" ht="18.75" customHeight="1" spans="1:23">
      <c r="A64" s="58" t="s">
        <v>62</v>
      </c>
      <c r="B64" s="9" t="s">
        <v>309</v>
      </c>
      <c r="C64" s="10" t="s">
        <v>260</v>
      </c>
      <c r="D64" s="9" t="s">
        <v>123</v>
      </c>
      <c r="E64" s="9" t="s">
        <v>124</v>
      </c>
      <c r="F64" s="9" t="s">
        <v>263</v>
      </c>
      <c r="G64" s="9" t="s">
        <v>264</v>
      </c>
      <c r="H64" s="17">
        <v>26012.8</v>
      </c>
      <c r="I64" s="17">
        <v>26012.8</v>
      </c>
      <c r="J64" s="17"/>
      <c r="K64" s="17"/>
      <c r="L64" s="17">
        <v>26012.8</v>
      </c>
      <c r="M64" s="17"/>
      <c r="N64" s="17"/>
      <c r="O64" s="17"/>
      <c r="P64" s="23"/>
      <c r="Q64" s="17"/>
      <c r="R64" s="17"/>
      <c r="S64" s="17"/>
      <c r="T64" s="17"/>
      <c r="U64" s="17"/>
      <c r="V64" s="17"/>
      <c r="W64" s="17"/>
    </row>
    <row r="65" ht="18.75" customHeight="1" spans="1:23">
      <c r="A65" s="58" t="s">
        <v>62</v>
      </c>
      <c r="B65" s="9" t="s">
        <v>309</v>
      </c>
      <c r="C65" s="10" t="s">
        <v>260</v>
      </c>
      <c r="D65" s="9" t="s">
        <v>123</v>
      </c>
      <c r="E65" s="9" t="s">
        <v>124</v>
      </c>
      <c r="F65" s="9" t="s">
        <v>263</v>
      </c>
      <c r="G65" s="9" t="s">
        <v>264</v>
      </c>
      <c r="H65" s="17">
        <v>78038.4</v>
      </c>
      <c r="I65" s="17">
        <v>78038.4</v>
      </c>
      <c r="J65" s="17"/>
      <c r="K65" s="17"/>
      <c r="L65" s="17">
        <v>78038.4</v>
      </c>
      <c r="M65" s="17"/>
      <c r="N65" s="17"/>
      <c r="O65" s="17"/>
      <c r="P65" s="23"/>
      <c r="Q65" s="17"/>
      <c r="R65" s="17"/>
      <c r="S65" s="17"/>
      <c r="T65" s="17"/>
      <c r="U65" s="17"/>
      <c r="V65" s="17"/>
      <c r="W65" s="17"/>
    </row>
    <row r="66" ht="18.75" customHeight="1" spans="1:23">
      <c r="A66" s="58" t="s">
        <v>62</v>
      </c>
      <c r="B66" s="9" t="s">
        <v>309</v>
      </c>
      <c r="C66" s="10" t="s">
        <v>260</v>
      </c>
      <c r="D66" s="9" t="s">
        <v>137</v>
      </c>
      <c r="E66" s="9" t="s">
        <v>138</v>
      </c>
      <c r="F66" s="9" t="s">
        <v>246</v>
      </c>
      <c r="G66" s="9" t="s">
        <v>247</v>
      </c>
      <c r="H66" s="17">
        <v>40482.48</v>
      </c>
      <c r="I66" s="17">
        <v>40482.48</v>
      </c>
      <c r="J66" s="17"/>
      <c r="K66" s="17"/>
      <c r="L66" s="17">
        <v>40482.48</v>
      </c>
      <c r="M66" s="17"/>
      <c r="N66" s="17"/>
      <c r="O66" s="17"/>
      <c r="P66" s="23"/>
      <c r="Q66" s="17"/>
      <c r="R66" s="17"/>
      <c r="S66" s="17"/>
      <c r="T66" s="17"/>
      <c r="U66" s="17"/>
      <c r="V66" s="17"/>
      <c r="W66" s="17"/>
    </row>
    <row r="67" ht="18.75" customHeight="1" spans="1:23">
      <c r="A67" s="58" t="s">
        <v>62</v>
      </c>
      <c r="B67" s="9" t="s">
        <v>309</v>
      </c>
      <c r="C67" s="10" t="s">
        <v>260</v>
      </c>
      <c r="D67" s="9" t="s">
        <v>139</v>
      </c>
      <c r="E67" s="9" t="s">
        <v>140</v>
      </c>
      <c r="F67" s="9" t="s">
        <v>265</v>
      </c>
      <c r="G67" s="9" t="s">
        <v>266</v>
      </c>
      <c r="H67" s="17">
        <v>19509.6</v>
      </c>
      <c r="I67" s="17">
        <v>19509.6</v>
      </c>
      <c r="J67" s="17"/>
      <c r="K67" s="17"/>
      <c r="L67" s="17">
        <v>19509.6</v>
      </c>
      <c r="M67" s="17"/>
      <c r="N67" s="17"/>
      <c r="O67" s="17"/>
      <c r="P67" s="23"/>
      <c r="Q67" s="17"/>
      <c r="R67" s="17"/>
      <c r="S67" s="17"/>
      <c r="T67" s="17"/>
      <c r="U67" s="17"/>
      <c r="V67" s="17"/>
      <c r="W67" s="17"/>
    </row>
    <row r="68" ht="18.75" customHeight="1" spans="1:23">
      <c r="A68" s="58" t="s">
        <v>62</v>
      </c>
      <c r="B68" s="9" t="s">
        <v>309</v>
      </c>
      <c r="C68" s="10" t="s">
        <v>260</v>
      </c>
      <c r="D68" s="9" t="s">
        <v>141</v>
      </c>
      <c r="E68" s="9" t="s">
        <v>142</v>
      </c>
      <c r="F68" s="9" t="s">
        <v>261</v>
      </c>
      <c r="G68" s="9" t="s">
        <v>262</v>
      </c>
      <c r="H68" s="17">
        <v>975.48</v>
      </c>
      <c r="I68" s="17">
        <v>975.48</v>
      </c>
      <c r="J68" s="17"/>
      <c r="K68" s="17"/>
      <c r="L68" s="17">
        <v>975.48</v>
      </c>
      <c r="M68" s="17"/>
      <c r="N68" s="17"/>
      <c r="O68" s="17"/>
      <c r="P68" s="23"/>
      <c r="Q68" s="17"/>
      <c r="R68" s="17"/>
      <c r="S68" s="17"/>
      <c r="T68" s="17"/>
      <c r="U68" s="17"/>
      <c r="V68" s="17"/>
      <c r="W68" s="17"/>
    </row>
    <row r="69" ht="18.75" customHeight="1" spans="1:23">
      <c r="A69" s="58" t="s">
        <v>62</v>
      </c>
      <c r="B69" s="9" t="s">
        <v>309</v>
      </c>
      <c r="C69" s="10" t="s">
        <v>260</v>
      </c>
      <c r="D69" s="9" t="s">
        <v>148</v>
      </c>
      <c r="E69" s="9" t="s">
        <v>149</v>
      </c>
      <c r="F69" s="9" t="s">
        <v>261</v>
      </c>
      <c r="G69" s="9" t="s">
        <v>262</v>
      </c>
      <c r="H69" s="17">
        <v>3414.24</v>
      </c>
      <c r="I69" s="17">
        <v>3414.24</v>
      </c>
      <c r="J69" s="17"/>
      <c r="K69" s="17"/>
      <c r="L69" s="17">
        <v>3414.24</v>
      </c>
      <c r="M69" s="17"/>
      <c r="N69" s="17"/>
      <c r="O69" s="17"/>
      <c r="P69" s="23"/>
      <c r="Q69" s="17"/>
      <c r="R69" s="17"/>
      <c r="S69" s="17"/>
      <c r="T69" s="17"/>
      <c r="U69" s="17"/>
      <c r="V69" s="17"/>
      <c r="W69" s="17"/>
    </row>
    <row r="70" ht="18.75" customHeight="1" spans="1:23">
      <c r="A70" s="58" t="s">
        <v>64</v>
      </c>
      <c r="B70" s="9" t="s">
        <v>310</v>
      </c>
      <c r="C70" s="10" t="s">
        <v>311</v>
      </c>
      <c r="D70" s="9" t="s">
        <v>123</v>
      </c>
      <c r="E70" s="9" t="s">
        <v>124</v>
      </c>
      <c r="F70" s="9" t="s">
        <v>263</v>
      </c>
      <c r="G70" s="9" t="s">
        <v>264</v>
      </c>
      <c r="H70" s="17">
        <v>139557.12</v>
      </c>
      <c r="I70" s="17">
        <v>139557.12</v>
      </c>
      <c r="J70" s="17"/>
      <c r="K70" s="17"/>
      <c r="L70" s="17">
        <v>139557.12</v>
      </c>
      <c r="M70" s="17"/>
      <c r="N70" s="17"/>
      <c r="O70" s="17"/>
      <c r="P70" s="23"/>
      <c r="Q70" s="17"/>
      <c r="R70" s="17"/>
      <c r="S70" s="17"/>
      <c r="T70" s="17"/>
      <c r="U70" s="17"/>
      <c r="V70" s="17"/>
      <c r="W70" s="17"/>
    </row>
    <row r="71" ht="18.75" customHeight="1" spans="1:23">
      <c r="A71" s="58" t="s">
        <v>64</v>
      </c>
      <c r="B71" s="9" t="s">
        <v>310</v>
      </c>
      <c r="C71" s="10" t="s">
        <v>311</v>
      </c>
      <c r="D71" s="9" t="s">
        <v>123</v>
      </c>
      <c r="E71" s="9" t="s">
        <v>124</v>
      </c>
      <c r="F71" s="9" t="s">
        <v>263</v>
      </c>
      <c r="G71" s="9" t="s">
        <v>264</v>
      </c>
      <c r="H71" s="17">
        <v>418671.36</v>
      </c>
      <c r="I71" s="17">
        <v>418671.36</v>
      </c>
      <c r="J71" s="17"/>
      <c r="K71" s="17"/>
      <c r="L71" s="17">
        <v>418671.36</v>
      </c>
      <c r="M71" s="17"/>
      <c r="N71" s="17"/>
      <c r="O71" s="17"/>
      <c r="P71" s="23"/>
      <c r="Q71" s="17"/>
      <c r="R71" s="17"/>
      <c r="S71" s="17"/>
      <c r="T71" s="17"/>
      <c r="U71" s="17"/>
      <c r="V71" s="17"/>
      <c r="W71" s="17"/>
    </row>
    <row r="72" ht="18.75" customHeight="1" spans="1:23">
      <c r="A72" s="58" t="s">
        <v>64</v>
      </c>
      <c r="B72" s="9" t="s">
        <v>310</v>
      </c>
      <c r="C72" s="10" t="s">
        <v>311</v>
      </c>
      <c r="D72" s="9" t="s">
        <v>137</v>
      </c>
      <c r="E72" s="9" t="s">
        <v>138</v>
      </c>
      <c r="F72" s="9" t="s">
        <v>246</v>
      </c>
      <c r="G72" s="9" t="s">
        <v>247</v>
      </c>
      <c r="H72" s="17">
        <v>217185.77</v>
      </c>
      <c r="I72" s="17">
        <v>217185.77</v>
      </c>
      <c r="J72" s="17"/>
      <c r="K72" s="17"/>
      <c r="L72" s="17">
        <v>217185.77</v>
      </c>
      <c r="M72" s="17"/>
      <c r="N72" s="17"/>
      <c r="O72" s="17"/>
      <c r="P72" s="23"/>
      <c r="Q72" s="17"/>
      <c r="R72" s="17"/>
      <c r="S72" s="17"/>
      <c r="T72" s="17"/>
      <c r="U72" s="17"/>
      <c r="V72" s="17"/>
      <c r="W72" s="17"/>
    </row>
    <row r="73" ht="18.75" customHeight="1" spans="1:23">
      <c r="A73" s="58" t="s">
        <v>64</v>
      </c>
      <c r="B73" s="9" t="s">
        <v>310</v>
      </c>
      <c r="C73" s="10" t="s">
        <v>311</v>
      </c>
      <c r="D73" s="9" t="s">
        <v>139</v>
      </c>
      <c r="E73" s="9" t="s">
        <v>140</v>
      </c>
      <c r="F73" s="9" t="s">
        <v>265</v>
      </c>
      <c r="G73" s="9" t="s">
        <v>266</v>
      </c>
      <c r="H73" s="17">
        <v>104667.84</v>
      </c>
      <c r="I73" s="17">
        <v>104667.84</v>
      </c>
      <c r="J73" s="17"/>
      <c r="K73" s="17"/>
      <c r="L73" s="17">
        <v>104667.84</v>
      </c>
      <c r="M73" s="17"/>
      <c r="N73" s="17"/>
      <c r="O73" s="17"/>
      <c r="P73" s="23"/>
      <c r="Q73" s="17"/>
      <c r="R73" s="17"/>
      <c r="S73" s="17"/>
      <c r="T73" s="17"/>
      <c r="U73" s="17"/>
      <c r="V73" s="17"/>
      <c r="W73" s="17"/>
    </row>
    <row r="74" ht="18.75" customHeight="1" spans="1:23">
      <c r="A74" s="58" t="s">
        <v>64</v>
      </c>
      <c r="B74" s="9" t="s">
        <v>310</v>
      </c>
      <c r="C74" s="10" t="s">
        <v>311</v>
      </c>
      <c r="D74" s="9" t="s">
        <v>141</v>
      </c>
      <c r="E74" s="9" t="s">
        <v>142</v>
      </c>
      <c r="F74" s="9" t="s">
        <v>261</v>
      </c>
      <c r="G74" s="9" t="s">
        <v>262</v>
      </c>
      <c r="H74" s="17">
        <v>5233.39</v>
      </c>
      <c r="I74" s="17">
        <v>5233.39</v>
      </c>
      <c r="J74" s="17"/>
      <c r="K74" s="17"/>
      <c r="L74" s="17">
        <v>5233.39</v>
      </c>
      <c r="M74" s="17"/>
      <c r="N74" s="17"/>
      <c r="O74" s="17"/>
      <c r="P74" s="23"/>
      <c r="Q74" s="17"/>
      <c r="R74" s="17"/>
      <c r="S74" s="17"/>
      <c r="T74" s="17"/>
      <c r="U74" s="17"/>
      <c r="V74" s="17"/>
      <c r="W74" s="17"/>
    </row>
    <row r="75" ht="18.75" customHeight="1" spans="1:23">
      <c r="A75" s="58" t="s">
        <v>64</v>
      </c>
      <c r="B75" s="9" t="s">
        <v>310</v>
      </c>
      <c r="C75" s="10" t="s">
        <v>311</v>
      </c>
      <c r="D75" s="9" t="s">
        <v>155</v>
      </c>
      <c r="E75" s="9" t="s">
        <v>91</v>
      </c>
      <c r="F75" s="9" t="s">
        <v>261</v>
      </c>
      <c r="G75" s="9" t="s">
        <v>262</v>
      </c>
      <c r="H75" s="17">
        <v>18316.87</v>
      </c>
      <c r="I75" s="17">
        <v>18316.87</v>
      </c>
      <c r="J75" s="17"/>
      <c r="K75" s="17"/>
      <c r="L75" s="17">
        <v>18316.87</v>
      </c>
      <c r="M75" s="17"/>
      <c r="N75" s="17"/>
      <c r="O75" s="17"/>
      <c r="P75" s="23"/>
      <c r="Q75" s="17"/>
      <c r="R75" s="17"/>
      <c r="S75" s="17"/>
      <c r="T75" s="17"/>
      <c r="U75" s="17"/>
      <c r="V75" s="17"/>
      <c r="W75" s="17"/>
    </row>
    <row r="76" ht="18.75" customHeight="1" spans="1:23">
      <c r="A76" s="58" t="s">
        <v>64</v>
      </c>
      <c r="B76" s="9" t="s">
        <v>312</v>
      </c>
      <c r="C76" s="10" t="s">
        <v>254</v>
      </c>
      <c r="D76" s="9" t="s">
        <v>155</v>
      </c>
      <c r="E76" s="9" t="s">
        <v>91</v>
      </c>
      <c r="F76" s="9" t="s">
        <v>255</v>
      </c>
      <c r="G76" s="9" t="s">
        <v>256</v>
      </c>
      <c r="H76" s="17">
        <v>16800</v>
      </c>
      <c r="I76" s="17">
        <v>16800</v>
      </c>
      <c r="J76" s="17"/>
      <c r="K76" s="17"/>
      <c r="L76" s="17">
        <v>16800</v>
      </c>
      <c r="M76" s="17"/>
      <c r="N76" s="17"/>
      <c r="O76" s="17"/>
      <c r="P76" s="23"/>
      <c r="Q76" s="17"/>
      <c r="R76" s="17"/>
      <c r="S76" s="17"/>
      <c r="T76" s="17"/>
      <c r="U76" s="17"/>
      <c r="V76" s="17"/>
      <c r="W76" s="17"/>
    </row>
    <row r="77" ht="18.75" customHeight="1" spans="1:23">
      <c r="A77" s="58" t="s">
        <v>64</v>
      </c>
      <c r="B77" s="9" t="s">
        <v>313</v>
      </c>
      <c r="C77" s="10" t="s">
        <v>258</v>
      </c>
      <c r="D77" s="9" t="s">
        <v>155</v>
      </c>
      <c r="E77" s="9" t="s">
        <v>91</v>
      </c>
      <c r="F77" s="9" t="s">
        <v>242</v>
      </c>
      <c r="G77" s="9" t="s">
        <v>243</v>
      </c>
      <c r="H77" s="17">
        <v>288000</v>
      </c>
      <c r="I77" s="17">
        <v>288000</v>
      </c>
      <c r="J77" s="17"/>
      <c r="K77" s="17"/>
      <c r="L77" s="17">
        <v>288000</v>
      </c>
      <c r="M77" s="17"/>
      <c r="N77" s="17"/>
      <c r="O77" s="17"/>
      <c r="P77" s="23"/>
      <c r="Q77" s="17"/>
      <c r="R77" s="17"/>
      <c r="S77" s="17"/>
      <c r="T77" s="17"/>
      <c r="U77" s="17"/>
      <c r="V77" s="17"/>
      <c r="W77" s="17"/>
    </row>
    <row r="78" ht="18.75" customHeight="1" spans="1:23">
      <c r="A78" s="58" t="s">
        <v>64</v>
      </c>
      <c r="B78" s="9" t="s">
        <v>313</v>
      </c>
      <c r="C78" s="10" t="s">
        <v>258</v>
      </c>
      <c r="D78" s="9" t="s">
        <v>155</v>
      </c>
      <c r="E78" s="9" t="s">
        <v>91</v>
      </c>
      <c r="F78" s="9" t="s">
        <v>242</v>
      </c>
      <c r="G78" s="9" t="s">
        <v>243</v>
      </c>
      <c r="H78" s="17">
        <v>144000</v>
      </c>
      <c r="I78" s="17">
        <v>144000</v>
      </c>
      <c r="J78" s="17"/>
      <c r="K78" s="17"/>
      <c r="L78" s="17">
        <v>144000</v>
      </c>
      <c r="M78" s="17"/>
      <c r="N78" s="17"/>
      <c r="O78" s="17"/>
      <c r="P78" s="23"/>
      <c r="Q78" s="17"/>
      <c r="R78" s="17"/>
      <c r="S78" s="17"/>
      <c r="T78" s="17"/>
      <c r="U78" s="17"/>
      <c r="V78" s="17"/>
      <c r="W78" s="17"/>
    </row>
    <row r="79" ht="18.75" customHeight="1" spans="1:23">
      <c r="A79" s="58" t="s">
        <v>64</v>
      </c>
      <c r="B79" s="9" t="s">
        <v>314</v>
      </c>
      <c r="C79" s="10" t="s">
        <v>237</v>
      </c>
      <c r="D79" s="9" t="s">
        <v>155</v>
      </c>
      <c r="E79" s="9" t="s">
        <v>91</v>
      </c>
      <c r="F79" s="9" t="s">
        <v>238</v>
      </c>
      <c r="G79" s="9" t="s">
        <v>239</v>
      </c>
      <c r="H79" s="17">
        <v>886728</v>
      </c>
      <c r="I79" s="17">
        <v>886728</v>
      </c>
      <c r="J79" s="17"/>
      <c r="K79" s="17"/>
      <c r="L79" s="17">
        <v>886728</v>
      </c>
      <c r="M79" s="17"/>
      <c r="N79" s="17"/>
      <c r="O79" s="17"/>
      <c r="P79" s="23"/>
      <c r="Q79" s="17"/>
      <c r="R79" s="17"/>
      <c r="S79" s="17"/>
      <c r="T79" s="17"/>
      <c r="U79" s="17"/>
      <c r="V79" s="17"/>
      <c r="W79" s="17"/>
    </row>
    <row r="80" ht="18.75" customHeight="1" spans="1:23">
      <c r="A80" s="58" t="s">
        <v>64</v>
      </c>
      <c r="B80" s="9" t="s">
        <v>314</v>
      </c>
      <c r="C80" s="10" t="s">
        <v>237</v>
      </c>
      <c r="D80" s="9" t="s">
        <v>155</v>
      </c>
      <c r="E80" s="9" t="s">
        <v>91</v>
      </c>
      <c r="F80" s="9" t="s">
        <v>240</v>
      </c>
      <c r="G80" s="9" t="s">
        <v>241</v>
      </c>
      <c r="H80" s="17">
        <v>149400</v>
      </c>
      <c r="I80" s="17">
        <v>149400</v>
      </c>
      <c r="J80" s="17"/>
      <c r="K80" s="17"/>
      <c r="L80" s="17">
        <v>149400</v>
      </c>
      <c r="M80" s="17"/>
      <c r="N80" s="17"/>
      <c r="O80" s="17"/>
      <c r="P80" s="23"/>
      <c r="Q80" s="17"/>
      <c r="R80" s="17"/>
      <c r="S80" s="17"/>
      <c r="T80" s="17"/>
      <c r="U80" s="17"/>
      <c r="V80" s="17"/>
      <c r="W80" s="17"/>
    </row>
    <row r="81" ht="18.75" customHeight="1" spans="1:23">
      <c r="A81" s="58" t="s">
        <v>64</v>
      </c>
      <c r="B81" s="9" t="s">
        <v>314</v>
      </c>
      <c r="C81" s="10" t="s">
        <v>237</v>
      </c>
      <c r="D81" s="9" t="s">
        <v>155</v>
      </c>
      <c r="E81" s="9" t="s">
        <v>91</v>
      </c>
      <c r="F81" s="9" t="s">
        <v>240</v>
      </c>
      <c r="G81" s="9" t="s">
        <v>241</v>
      </c>
      <c r="H81" s="17">
        <v>144000</v>
      </c>
      <c r="I81" s="17">
        <v>144000</v>
      </c>
      <c r="J81" s="17"/>
      <c r="K81" s="17"/>
      <c r="L81" s="17">
        <v>144000</v>
      </c>
      <c r="M81" s="17"/>
      <c r="N81" s="17"/>
      <c r="O81" s="17"/>
      <c r="P81" s="23"/>
      <c r="Q81" s="17"/>
      <c r="R81" s="17"/>
      <c r="S81" s="17"/>
      <c r="T81" s="17"/>
      <c r="U81" s="17"/>
      <c r="V81" s="17"/>
      <c r="W81" s="17"/>
    </row>
    <row r="82" ht="18.75" customHeight="1" spans="1:23">
      <c r="A82" s="58" t="s">
        <v>64</v>
      </c>
      <c r="B82" s="9" t="s">
        <v>314</v>
      </c>
      <c r="C82" s="10" t="s">
        <v>237</v>
      </c>
      <c r="D82" s="9" t="s">
        <v>155</v>
      </c>
      <c r="E82" s="9" t="s">
        <v>91</v>
      </c>
      <c r="F82" s="9" t="s">
        <v>242</v>
      </c>
      <c r="G82" s="9" t="s">
        <v>243</v>
      </c>
      <c r="H82" s="17">
        <v>381840</v>
      </c>
      <c r="I82" s="17">
        <v>381840</v>
      </c>
      <c r="J82" s="17"/>
      <c r="K82" s="17"/>
      <c r="L82" s="17">
        <v>381840</v>
      </c>
      <c r="M82" s="17"/>
      <c r="N82" s="17"/>
      <c r="O82" s="17"/>
      <c r="P82" s="23"/>
      <c r="Q82" s="17"/>
      <c r="R82" s="17"/>
      <c r="S82" s="17"/>
      <c r="T82" s="17"/>
      <c r="U82" s="17"/>
      <c r="V82" s="17"/>
      <c r="W82" s="17"/>
    </row>
    <row r="83" ht="18.75" customHeight="1" spans="1:23">
      <c r="A83" s="58" t="s">
        <v>64</v>
      </c>
      <c r="B83" s="9" t="s">
        <v>314</v>
      </c>
      <c r="C83" s="10" t="s">
        <v>237</v>
      </c>
      <c r="D83" s="9" t="s">
        <v>155</v>
      </c>
      <c r="E83" s="9" t="s">
        <v>91</v>
      </c>
      <c r="F83" s="9" t="s">
        <v>242</v>
      </c>
      <c r="G83" s="9" t="s">
        <v>243</v>
      </c>
      <c r="H83" s="17">
        <v>720000</v>
      </c>
      <c r="I83" s="17">
        <v>720000</v>
      </c>
      <c r="J83" s="17"/>
      <c r="K83" s="17"/>
      <c r="L83" s="17">
        <v>720000</v>
      </c>
      <c r="M83" s="17"/>
      <c r="N83" s="17"/>
      <c r="O83" s="17"/>
      <c r="P83" s="23"/>
      <c r="Q83" s="17"/>
      <c r="R83" s="17"/>
      <c r="S83" s="17"/>
      <c r="T83" s="17"/>
      <c r="U83" s="17"/>
      <c r="V83" s="17"/>
      <c r="W83" s="17"/>
    </row>
    <row r="84" ht="18.75" customHeight="1" spans="1:23">
      <c r="A84" s="58" t="s">
        <v>64</v>
      </c>
      <c r="B84" s="9" t="s">
        <v>315</v>
      </c>
      <c r="C84" s="10" t="s">
        <v>245</v>
      </c>
      <c r="D84" s="9" t="s">
        <v>137</v>
      </c>
      <c r="E84" s="9" t="s">
        <v>138</v>
      </c>
      <c r="F84" s="9" t="s">
        <v>246</v>
      </c>
      <c r="G84" s="9" t="s">
        <v>247</v>
      </c>
      <c r="H84" s="17">
        <v>8472</v>
      </c>
      <c r="I84" s="17">
        <v>8472</v>
      </c>
      <c r="J84" s="17"/>
      <c r="K84" s="17"/>
      <c r="L84" s="17">
        <v>8472</v>
      </c>
      <c r="M84" s="17"/>
      <c r="N84" s="17"/>
      <c r="O84" s="17"/>
      <c r="P84" s="23"/>
      <c r="Q84" s="17"/>
      <c r="R84" s="17"/>
      <c r="S84" s="17"/>
      <c r="T84" s="17"/>
      <c r="U84" s="17"/>
      <c r="V84" s="17"/>
      <c r="W84" s="17"/>
    </row>
    <row r="85" ht="18.75" customHeight="1" spans="1:23">
      <c r="A85" s="58" t="s">
        <v>64</v>
      </c>
      <c r="B85" s="9" t="s">
        <v>316</v>
      </c>
      <c r="C85" s="10" t="s">
        <v>185</v>
      </c>
      <c r="D85" s="9" t="s">
        <v>184</v>
      </c>
      <c r="E85" s="9" t="s">
        <v>185</v>
      </c>
      <c r="F85" s="9" t="s">
        <v>249</v>
      </c>
      <c r="G85" s="9" t="s">
        <v>185</v>
      </c>
      <c r="H85" s="17">
        <v>523188</v>
      </c>
      <c r="I85" s="17">
        <v>523188</v>
      </c>
      <c r="J85" s="17"/>
      <c r="K85" s="17"/>
      <c r="L85" s="17">
        <v>523188</v>
      </c>
      <c r="M85" s="17"/>
      <c r="N85" s="17"/>
      <c r="O85" s="17"/>
      <c r="P85" s="23"/>
      <c r="Q85" s="17"/>
      <c r="R85" s="17"/>
      <c r="S85" s="17"/>
      <c r="T85" s="17"/>
      <c r="U85" s="17"/>
      <c r="V85" s="17"/>
      <c r="W85" s="17"/>
    </row>
    <row r="86" ht="18.75" customHeight="1" spans="1:23">
      <c r="A86" s="58" t="s">
        <v>64</v>
      </c>
      <c r="B86" s="9" t="s">
        <v>317</v>
      </c>
      <c r="C86" s="10" t="s">
        <v>251</v>
      </c>
      <c r="D86" s="9" t="s">
        <v>155</v>
      </c>
      <c r="E86" s="9" t="s">
        <v>91</v>
      </c>
      <c r="F86" s="9" t="s">
        <v>252</v>
      </c>
      <c r="G86" s="9" t="s">
        <v>251</v>
      </c>
      <c r="H86" s="17">
        <v>38400</v>
      </c>
      <c r="I86" s="17">
        <v>38400</v>
      </c>
      <c r="J86" s="17"/>
      <c r="K86" s="17"/>
      <c r="L86" s="17">
        <v>38400</v>
      </c>
      <c r="M86" s="17"/>
      <c r="N86" s="17"/>
      <c r="O86" s="17"/>
      <c r="P86" s="23"/>
      <c r="Q86" s="17"/>
      <c r="R86" s="17"/>
      <c r="S86" s="17"/>
      <c r="T86" s="17"/>
      <c r="U86" s="17"/>
      <c r="V86" s="17"/>
      <c r="W86" s="17"/>
    </row>
    <row r="87" ht="18.75" customHeight="1" spans="1:23">
      <c r="A87" s="12" t="s">
        <v>32</v>
      </c>
      <c r="B87" s="12"/>
      <c r="C87" s="12"/>
      <c r="D87" s="12"/>
      <c r="E87" s="12"/>
      <c r="F87" s="12"/>
      <c r="G87" s="12"/>
      <c r="H87" s="17">
        <v>13284652.65</v>
      </c>
      <c r="I87" s="17">
        <v>13284652.65</v>
      </c>
      <c r="J87" s="17"/>
      <c r="K87" s="17"/>
      <c r="L87" s="17">
        <v>13284652.65</v>
      </c>
      <c r="M87" s="17"/>
      <c r="N87" s="17"/>
      <c r="O87" s="17"/>
      <c r="P87" s="17"/>
      <c r="Q87" s="17"/>
      <c r="R87" s="17"/>
      <c r="S87" s="17"/>
      <c r="T87" s="17"/>
      <c r="U87" s="17"/>
      <c r="V87" s="17"/>
      <c r="W87" s="17"/>
    </row>
  </sheetData>
  <autoFilter xmlns:etc="http://www.wps.cn/officeDocument/2017/etCustomData" ref="A10:W87" etc:filterBottomFollowUsedRange="0">
    <extLst/>
  </autoFilter>
  <mergeCells count="30">
    <mergeCell ref="A3:W3"/>
    <mergeCell ref="A4:G4"/>
    <mergeCell ref="I5:W5"/>
    <mergeCell ref="I6:M6"/>
    <mergeCell ref="N6:P6"/>
    <mergeCell ref="R6:W6"/>
    <mergeCell ref="A87:G87"/>
    <mergeCell ref="A5:A8"/>
    <mergeCell ref="B5:B8"/>
    <mergeCell ref="C5:C8"/>
    <mergeCell ref="D5:D8"/>
    <mergeCell ref="E5:E8"/>
    <mergeCell ref="F5:F8"/>
    <mergeCell ref="G5:G8"/>
    <mergeCell ref="H5: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1" scale="2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46"/>
  <sheetViews>
    <sheetView showZeros="0" zoomScale="20" zoomScaleNormal="20" workbookViewId="0">
      <pane ySplit="1" topLeftCell="A2" activePane="bottomLeft" state="frozen"/>
      <selection/>
      <selection pane="bottomLeft" activeCell="AI104" sqref="AI104"/>
    </sheetView>
  </sheetViews>
  <sheetFormatPr defaultColWidth="8.85" defaultRowHeight="15" customHeight="1"/>
  <cols>
    <col min="1" max="2" width="28.575" customWidth="1"/>
    <col min="3" max="3" width="32.75" customWidth="1"/>
    <col min="4" max="8" width="28.575" customWidth="1"/>
    <col min="9" max="23" width="14.2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2"/>
      <c r="M2" s="2"/>
      <c r="N2" s="3"/>
      <c r="O2" s="3"/>
      <c r="P2" s="3"/>
      <c r="Q2" s="3"/>
      <c r="R2" s="3"/>
      <c r="S2" s="3"/>
      <c r="T2" s="3"/>
      <c r="U2" s="3"/>
      <c r="V2" s="3"/>
      <c r="W2" s="3" t="s">
        <v>318</v>
      </c>
    </row>
    <row r="3" ht="45" customHeight="1" spans="1:23">
      <c r="A3" s="4" t="s">
        <v>319</v>
      </c>
      <c r="B3" s="4"/>
      <c r="C3" s="4"/>
      <c r="D3" s="4"/>
      <c r="E3" s="4"/>
      <c r="F3" s="4"/>
      <c r="G3" s="4"/>
      <c r="H3" s="4"/>
      <c r="I3" s="4"/>
      <c r="J3" s="4"/>
      <c r="K3" s="4"/>
      <c r="L3" s="4"/>
      <c r="M3" s="4"/>
      <c r="N3" s="53"/>
      <c r="O3" s="53"/>
      <c r="P3" s="53"/>
      <c r="Q3" s="53"/>
      <c r="R3" s="53"/>
      <c r="S3" s="53"/>
      <c r="T3" s="53"/>
      <c r="U3" s="53"/>
      <c r="V3" s="53"/>
      <c r="W3" s="53"/>
    </row>
    <row r="4" ht="18.75" customHeight="1" spans="1:23">
      <c r="A4" s="5" t="str">
        <f>"单位名称："&amp;"新平彝族傣族自治县新化乡人民政府"</f>
        <v>单位名称：新平彝族傣族自治县新化乡人民政府</v>
      </c>
      <c r="B4" s="5"/>
      <c r="C4" s="5"/>
      <c r="D4" s="5"/>
      <c r="E4" s="5"/>
      <c r="F4" s="5"/>
      <c r="G4" s="5"/>
      <c r="H4" s="5"/>
      <c r="I4" s="54"/>
      <c r="J4" s="54"/>
      <c r="K4" s="54"/>
      <c r="L4" s="54"/>
      <c r="M4" s="54"/>
      <c r="N4" s="6"/>
      <c r="O4" s="6"/>
      <c r="P4" s="6"/>
      <c r="Q4" s="6"/>
      <c r="R4" s="6"/>
      <c r="S4" s="6"/>
      <c r="T4" s="6"/>
      <c r="U4" s="6"/>
      <c r="V4" s="6"/>
      <c r="W4" s="6" t="s">
        <v>29</v>
      </c>
    </row>
    <row r="5" ht="18.75" customHeight="1" spans="1:23">
      <c r="A5" s="13" t="s">
        <v>320</v>
      </c>
      <c r="B5" s="13" t="s">
        <v>221</v>
      </c>
      <c r="C5" s="13" t="s">
        <v>222</v>
      </c>
      <c r="D5" s="13" t="s">
        <v>321</v>
      </c>
      <c r="E5" s="13" t="s">
        <v>223</v>
      </c>
      <c r="F5" s="13" t="s">
        <v>224</v>
      </c>
      <c r="G5" s="13" t="s">
        <v>322</v>
      </c>
      <c r="H5" s="13" t="s">
        <v>226</v>
      </c>
      <c r="I5" s="45" t="s">
        <v>32</v>
      </c>
      <c r="J5" s="45" t="s">
        <v>323</v>
      </c>
      <c r="K5" s="13"/>
      <c r="L5" s="13"/>
      <c r="M5" s="13"/>
      <c r="N5" s="13" t="s">
        <v>228</v>
      </c>
      <c r="O5" s="13"/>
      <c r="P5" s="13"/>
      <c r="Q5" s="13" t="s">
        <v>38</v>
      </c>
      <c r="R5" s="13" t="s">
        <v>70</v>
      </c>
      <c r="S5" s="13"/>
      <c r="T5" s="13"/>
      <c r="U5" s="13"/>
      <c r="V5" s="13"/>
      <c r="W5" s="13"/>
    </row>
    <row r="6" ht="18.75" customHeight="1" spans="1:23">
      <c r="A6" s="13"/>
      <c r="B6" s="13"/>
      <c r="C6" s="13"/>
      <c r="D6" s="13"/>
      <c r="E6" s="13"/>
      <c r="F6" s="13"/>
      <c r="G6" s="13"/>
      <c r="H6" s="13"/>
      <c r="I6" s="45" t="s">
        <v>229</v>
      </c>
      <c r="J6" s="45" t="s">
        <v>35</v>
      </c>
      <c r="K6" s="13"/>
      <c r="L6" s="13" t="s">
        <v>36</v>
      </c>
      <c r="M6" s="13" t="s">
        <v>37</v>
      </c>
      <c r="N6" s="13" t="s">
        <v>35</v>
      </c>
      <c r="O6" s="13" t="s">
        <v>36</v>
      </c>
      <c r="P6" s="13" t="s">
        <v>37</v>
      </c>
      <c r="Q6" s="13" t="s">
        <v>38</v>
      </c>
      <c r="R6" s="13" t="s">
        <v>34</v>
      </c>
      <c r="S6" s="13" t="s">
        <v>41</v>
      </c>
      <c r="T6" s="13" t="s">
        <v>42</v>
      </c>
      <c r="U6" s="13" t="s">
        <v>43</v>
      </c>
      <c r="V6" s="13" t="s">
        <v>44</v>
      </c>
      <c r="W6" s="13" t="s">
        <v>45</v>
      </c>
    </row>
    <row r="7" ht="18.75" customHeight="1" spans="1:23">
      <c r="A7" s="13"/>
      <c r="B7" s="13"/>
      <c r="C7" s="13"/>
      <c r="D7" s="13"/>
      <c r="E7" s="13"/>
      <c r="F7" s="13"/>
      <c r="G7" s="13"/>
      <c r="H7" s="13"/>
      <c r="I7" s="45"/>
      <c r="J7" s="45" t="s">
        <v>35</v>
      </c>
      <c r="K7" s="13"/>
      <c r="L7" s="13" t="s">
        <v>36</v>
      </c>
      <c r="M7" s="13" t="s">
        <v>37</v>
      </c>
      <c r="N7" s="13" t="s">
        <v>35</v>
      </c>
      <c r="O7" s="13" t="s">
        <v>36</v>
      </c>
      <c r="P7" s="13" t="s">
        <v>37</v>
      </c>
      <c r="Q7" s="13"/>
      <c r="R7" s="13" t="s">
        <v>34</v>
      </c>
      <c r="S7" s="13" t="s">
        <v>41</v>
      </c>
      <c r="T7" s="13" t="s">
        <v>42</v>
      </c>
      <c r="U7" s="13" t="s">
        <v>43</v>
      </c>
      <c r="V7" s="13" t="s">
        <v>44</v>
      </c>
      <c r="W7" s="13" t="s">
        <v>45</v>
      </c>
    </row>
    <row r="8" ht="22.65" customHeight="1" spans="1:23">
      <c r="A8" s="13"/>
      <c r="B8" s="13"/>
      <c r="C8" s="13"/>
      <c r="D8" s="13"/>
      <c r="E8" s="13"/>
      <c r="F8" s="13"/>
      <c r="G8" s="13"/>
      <c r="H8" s="13"/>
      <c r="I8" s="45"/>
      <c r="J8" s="45" t="s">
        <v>34</v>
      </c>
      <c r="K8" s="13" t="s">
        <v>324</v>
      </c>
      <c r="L8" s="13"/>
      <c r="M8" s="13"/>
      <c r="N8" s="13"/>
      <c r="O8" s="13"/>
      <c r="P8" s="13"/>
      <c r="Q8" s="13"/>
      <c r="R8" s="13"/>
      <c r="S8" s="13"/>
      <c r="T8" s="13"/>
      <c r="U8" s="13"/>
      <c r="V8" s="13"/>
      <c r="W8" s="13"/>
    </row>
    <row r="9" ht="18.75" customHeight="1" spans="1:23">
      <c r="A9" s="14" t="s">
        <v>46</v>
      </c>
      <c r="B9" s="14">
        <v>2</v>
      </c>
      <c r="C9" s="14">
        <v>3</v>
      </c>
      <c r="D9" s="14">
        <v>4</v>
      </c>
      <c r="E9" s="14">
        <v>5</v>
      </c>
      <c r="F9" s="14">
        <v>6</v>
      </c>
      <c r="G9" s="14">
        <v>7</v>
      </c>
      <c r="H9" s="14">
        <v>8</v>
      </c>
      <c r="I9" s="14">
        <v>9</v>
      </c>
      <c r="J9" s="14">
        <v>10</v>
      </c>
      <c r="K9" s="14">
        <v>11</v>
      </c>
      <c r="L9" s="14">
        <v>12</v>
      </c>
      <c r="M9" s="14">
        <v>13</v>
      </c>
      <c r="N9" s="14">
        <v>14</v>
      </c>
      <c r="O9" s="14">
        <v>15</v>
      </c>
      <c r="P9" s="14">
        <v>16</v>
      </c>
      <c r="Q9" s="14">
        <v>17</v>
      </c>
      <c r="R9" s="14">
        <v>18</v>
      </c>
      <c r="S9" s="14">
        <v>19</v>
      </c>
      <c r="T9" s="14">
        <v>20</v>
      </c>
      <c r="U9" s="14">
        <v>21</v>
      </c>
      <c r="V9" s="14">
        <v>22</v>
      </c>
      <c r="W9" s="14">
        <v>23</v>
      </c>
    </row>
    <row r="10" ht="18.75" customHeight="1" spans="1:23">
      <c r="A10" s="9"/>
      <c r="B10" s="9"/>
      <c r="C10" s="10" t="s">
        <v>325</v>
      </c>
      <c r="D10" s="9"/>
      <c r="E10" s="9"/>
      <c r="F10" s="9"/>
      <c r="G10" s="9"/>
      <c r="H10" s="9"/>
      <c r="I10" s="11">
        <v>172900</v>
      </c>
      <c r="J10" s="11">
        <v>172900</v>
      </c>
      <c r="K10" s="11">
        <v>172900</v>
      </c>
      <c r="L10" s="11"/>
      <c r="M10" s="11"/>
      <c r="N10" s="11"/>
      <c r="O10" s="11"/>
      <c r="P10" s="11"/>
      <c r="Q10" s="11"/>
      <c r="R10" s="11"/>
      <c r="S10" s="11"/>
      <c r="T10" s="11"/>
      <c r="U10" s="11"/>
      <c r="V10" s="11"/>
      <c r="W10" s="11"/>
    </row>
    <row r="11" ht="18.75" customHeight="1" spans="1:23">
      <c r="A11" s="9" t="s">
        <v>326</v>
      </c>
      <c r="B11" s="9" t="s">
        <v>327</v>
      </c>
      <c r="C11" s="10" t="s">
        <v>325</v>
      </c>
      <c r="D11" s="9" t="s">
        <v>60</v>
      </c>
      <c r="E11" s="9" t="s">
        <v>88</v>
      </c>
      <c r="F11" s="9" t="s">
        <v>89</v>
      </c>
      <c r="G11" s="9" t="s">
        <v>328</v>
      </c>
      <c r="H11" s="9" t="s">
        <v>329</v>
      </c>
      <c r="I11" s="11">
        <v>87400</v>
      </c>
      <c r="J11" s="11">
        <v>87400</v>
      </c>
      <c r="K11" s="11">
        <v>87400</v>
      </c>
      <c r="L11" s="11"/>
      <c r="M11" s="11"/>
      <c r="N11" s="11"/>
      <c r="O11" s="11"/>
      <c r="P11" s="11"/>
      <c r="Q11" s="11"/>
      <c r="R11" s="11"/>
      <c r="S11" s="11"/>
      <c r="T11" s="11"/>
      <c r="U11" s="11"/>
      <c r="V11" s="11"/>
      <c r="W11" s="11"/>
    </row>
    <row r="12" ht="18.75" customHeight="1" spans="1:23">
      <c r="A12" s="9" t="s">
        <v>326</v>
      </c>
      <c r="B12" s="9" t="s">
        <v>327</v>
      </c>
      <c r="C12" s="10" t="s">
        <v>325</v>
      </c>
      <c r="D12" s="9" t="s">
        <v>60</v>
      </c>
      <c r="E12" s="9" t="s">
        <v>88</v>
      </c>
      <c r="F12" s="9" t="s">
        <v>89</v>
      </c>
      <c r="G12" s="9" t="s">
        <v>328</v>
      </c>
      <c r="H12" s="9" t="s">
        <v>329</v>
      </c>
      <c r="I12" s="11">
        <v>55200</v>
      </c>
      <c r="J12" s="11">
        <v>55200</v>
      </c>
      <c r="K12" s="11">
        <v>55200</v>
      </c>
      <c r="L12" s="11"/>
      <c r="M12" s="11"/>
      <c r="N12" s="11"/>
      <c r="O12" s="11"/>
      <c r="P12" s="23"/>
      <c r="Q12" s="11"/>
      <c r="R12" s="11"/>
      <c r="S12" s="11"/>
      <c r="T12" s="11"/>
      <c r="U12" s="11"/>
      <c r="V12" s="11"/>
      <c r="W12" s="11"/>
    </row>
    <row r="13" ht="18.75" customHeight="1" spans="1:23">
      <c r="A13" s="9" t="s">
        <v>326</v>
      </c>
      <c r="B13" s="9" t="s">
        <v>327</v>
      </c>
      <c r="C13" s="10" t="s">
        <v>325</v>
      </c>
      <c r="D13" s="9" t="s">
        <v>60</v>
      </c>
      <c r="E13" s="9" t="s">
        <v>88</v>
      </c>
      <c r="F13" s="9" t="s">
        <v>89</v>
      </c>
      <c r="G13" s="9" t="s">
        <v>328</v>
      </c>
      <c r="H13" s="9" t="s">
        <v>329</v>
      </c>
      <c r="I13" s="11">
        <v>30300</v>
      </c>
      <c r="J13" s="11">
        <v>30300</v>
      </c>
      <c r="K13" s="11">
        <v>30300</v>
      </c>
      <c r="L13" s="11"/>
      <c r="M13" s="11"/>
      <c r="N13" s="11"/>
      <c r="O13" s="11"/>
      <c r="P13" s="23"/>
      <c r="Q13" s="11"/>
      <c r="R13" s="11"/>
      <c r="S13" s="11"/>
      <c r="T13" s="11"/>
      <c r="U13" s="11"/>
      <c r="V13" s="11"/>
      <c r="W13" s="11"/>
    </row>
    <row r="14" ht="18.75" customHeight="1" spans="1:23">
      <c r="A14" s="23"/>
      <c r="B14" s="23"/>
      <c r="C14" s="10" t="s">
        <v>330</v>
      </c>
      <c r="D14" s="23"/>
      <c r="E14" s="23"/>
      <c r="F14" s="23"/>
      <c r="G14" s="23"/>
      <c r="H14" s="23"/>
      <c r="I14" s="11">
        <v>4549400</v>
      </c>
      <c r="J14" s="11">
        <v>4549400</v>
      </c>
      <c r="K14" s="11">
        <v>4549400</v>
      </c>
      <c r="L14" s="11"/>
      <c r="M14" s="11"/>
      <c r="N14" s="11"/>
      <c r="O14" s="11"/>
      <c r="P14" s="23"/>
      <c r="Q14" s="11"/>
      <c r="R14" s="11"/>
      <c r="S14" s="11"/>
      <c r="T14" s="11"/>
      <c r="U14" s="11"/>
      <c r="V14" s="11"/>
      <c r="W14" s="11"/>
    </row>
    <row r="15" ht="18.75" customHeight="1" spans="1:23">
      <c r="A15" s="9" t="s">
        <v>331</v>
      </c>
      <c r="B15" s="9" t="s">
        <v>332</v>
      </c>
      <c r="C15" s="10" t="s">
        <v>330</v>
      </c>
      <c r="D15" s="9" t="s">
        <v>60</v>
      </c>
      <c r="E15" s="9" t="s">
        <v>166</v>
      </c>
      <c r="F15" s="9" t="s">
        <v>167</v>
      </c>
      <c r="G15" s="9" t="s">
        <v>333</v>
      </c>
      <c r="H15" s="9" t="s">
        <v>334</v>
      </c>
      <c r="I15" s="11">
        <v>150600</v>
      </c>
      <c r="J15" s="11">
        <v>150600</v>
      </c>
      <c r="K15" s="11">
        <v>150600</v>
      </c>
      <c r="L15" s="11"/>
      <c r="M15" s="11"/>
      <c r="N15" s="11"/>
      <c r="O15" s="11"/>
      <c r="P15" s="23"/>
      <c r="Q15" s="11"/>
      <c r="R15" s="11"/>
      <c r="S15" s="11"/>
      <c r="T15" s="11"/>
      <c r="U15" s="11"/>
      <c r="V15" s="11"/>
      <c r="W15" s="11"/>
    </row>
    <row r="16" ht="18.75" customHeight="1" spans="1:23">
      <c r="A16" s="9" t="s">
        <v>331</v>
      </c>
      <c r="B16" s="9" t="s">
        <v>332</v>
      </c>
      <c r="C16" s="10" t="s">
        <v>330</v>
      </c>
      <c r="D16" s="9" t="s">
        <v>60</v>
      </c>
      <c r="E16" s="9" t="s">
        <v>166</v>
      </c>
      <c r="F16" s="9" t="s">
        <v>167</v>
      </c>
      <c r="G16" s="9" t="s">
        <v>333</v>
      </c>
      <c r="H16" s="9" t="s">
        <v>334</v>
      </c>
      <c r="I16" s="11">
        <v>1807200</v>
      </c>
      <c r="J16" s="11">
        <v>1807200</v>
      </c>
      <c r="K16" s="11">
        <v>1807200</v>
      </c>
      <c r="L16" s="11"/>
      <c r="M16" s="11"/>
      <c r="N16" s="11"/>
      <c r="O16" s="11"/>
      <c r="P16" s="23"/>
      <c r="Q16" s="11"/>
      <c r="R16" s="11"/>
      <c r="S16" s="11"/>
      <c r="T16" s="11"/>
      <c r="U16" s="11"/>
      <c r="V16" s="11"/>
      <c r="W16" s="11"/>
    </row>
    <row r="17" ht="18.75" customHeight="1" spans="1:23">
      <c r="A17" s="9" t="s">
        <v>331</v>
      </c>
      <c r="B17" s="9" t="s">
        <v>332</v>
      </c>
      <c r="C17" s="10" t="s">
        <v>330</v>
      </c>
      <c r="D17" s="9" t="s">
        <v>60</v>
      </c>
      <c r="E17" s="9" t="s">
        <v>166</v>
      </c>
      <c r="F17" s="9" t="s">
        <v>167</v>
      </c>
      <c r="G17" s="9" t="s">
        <v>333</v>
      </c>
      <c r="H17" s="9" t="s">
        <v>334</v>
      </c>
      <c r="I17" s="11">
        <v>936000</v>
      </c>
      <c r="J17" s="11">
        <v>936000</v>
      </c>
      <c r="K17" s="11">
        <v>936000</v>
      </c>
      <c r="L17" s="11"/>
      <c r="M17" s="11"/>
      <c r="N17" s="11"/>
      <c r="O17" s="11"/>
      <c r="P17" s="23"/>
      <c r="Q17" s="11"/>
      <c r="R17" s="11"/>
      <c r="S17" s="11"/>
      <c r="T17" s="11"/>
      <c r="U17" s="11"/>
      <c r="V17" s="11"/>
      <c r="W17" s="11"/>
    </row>
    <row r="18" ht="18.75" customHeight="1" spans="1:23">
      <c r="A18" s="9" t="s">
        <v>331</v>
      </c>
      <c r="B18" s="9" t="s">
        <v>332</v>
      </c>
      <c r="C18" s="10" t="s">
        <v>330</v>
      </c>
      <c r="D18" s="9" t="s">
        <v>60</v>
      </c>
      <c r="E18" s="9" t="s">
        <v>166</v>
      </c>
      <c r="F18" s="9" t="s">
        <v>167</v>
      </c>
      <c r="G18" s="9" t="s">
        <v>333</v>
      </c>
      <c r="H18" s="9" t="s">
        <v>334</v>
      </c>
      <c r="I18" s="11">
        <v>758400</v>
      </c>
      <c r="J18" s="11">
        <v>758400</v>
      </c>
      <c r="K18" s="11">
        <v>758400</v>
      </c>
      <c r="L18" s="11"/>
      <c r="M18" s="11"/>
      <c r="N18" s="11"/>
      <c r="O18" s="11"/>
      <c r="P18" s="23"/>
      <c r="Q18" s="11"/>
      <c r="R18" s="11"/>
      <c r="S18" s="11"/>
      <c r="T18" s="11"/>
      <c r="U18" s="11"/>
      <c r="V18" s="11"/>
      <c r="W18" s="11"/>
    </row>
    <row r="19" ht="18.75" customHeight="1" spans="1:23">
      <c r="A19" s="9" t="s">
        <v>331</v>
      </c>
      <c r="B19" s="9" t="s">
        <v>332</v>
      </c>
      <c r="C19" s="10" t="s">
        <v>330</v>
      </c>
      <c r="D19" s="9" t="s">
        <v>60</v>
      </c>
      <c r="E19" s="9" t="s">
        <v>166</v>
      </c>
      <c r="F19" s="9" t="s">
        <v>167</v>
      </c>
      <c r="G19" s="9" t="s">
        <v>333</v>
      </c>
      <c r="H19" s="9" t="s">
        <v>334</v>
      </c>
      <c r="I19" s="11">
        <v>834000</v>
      </c>
      <c r="J19" s="11">
        <v>834000</v>
      </c>
      <c r="K19" s="11">
        <v>834000</v>
      </c>
      <c r="L19" s="11"/>
      <c r="M19" s="11"/>
      <c r="N19" s="11"/>
      <c r="O19" s="11"/>
      <c r="P19" s="23"/>
      <c r="Q19" s="11"/>
      <c r="R19" s="11"/>
      <c r="S19" s="11"/>
      <c r="T19" s="11"/>
      <c r="U19" s="11"/>
      <c r="V19" s="11"/>
      <c r="W19" s="11"/>
    </row>
    <row r="20" ht="18.75" customHeight="1" spans="1:23">
      <c r="A20" s="9" t="s">
        <v>331</v>
      </c>
      <c r="B20" s="9" t="s">
        <v>332</v>
      </c>
      <c r="C20" s="10" t="s">
        <v>330</v>
      </c>
      <c r="D20" s="9" t="s">
        <v>60</v>
      </c>
      <c r="E20" s="9" t="s">
        <v>166</v>
      </c>
      <c r="F20" s="9" t="s">
        <v>167</v>
      </c>
      <c r="G20" s="9" t="s">
        <v>333</v>
      </c>
      <c r="H20" s="9" t="s">
        <v>334</v>
      </c>
      <c r="I20" s="11">
        <v>63200</v>
      </c>
      <c r="J20" s="11">
        <v>63200</v>
      </c>
      <c r="K20" s="11">
        <v>63200</v>
      </c>
      <c r="L20" s="11"/>
      <c r="M20" s="11"/>
      <c r="N20" s="11"/>
      <c r="O20" s="11"/>
      <c r="P20" s="23"/>
      <c r="Q20" s="11"/>
      <c r="R20" s="11"/>
      <c r="S20" s="11"/>
      <c r="T20" s="11"/>
      <c r="U20" s="11"/>
      <c r="V20" s="11"/>
      <c r="W20" s="11"/>
    </row>
    <row r="21" ht="18.75" customHeight="1" spans="1:23">
      <c r="A21" s="23"/>
      <c r="B21" s="23"/>
      <c r="C21" s="10" t="s">
        <v>335</v>
      </c>
      <c r="D21" s="23"/>
      <c r="E21" s="23"/>
      <c r="F21" s="23"/>
      <c r="G21" s="23"/>
      <c r="H21" s="23"/>
      <c r="I21" s="11">
        <v>10800</v>
      </c>
      <c r="J21" s="11">
        <v>10800</v>
      </c>
      <c r="K21" s="11">
        <v>10800</v>
      </c>
      <c r="L21" s="11"/>
      <c r="M21" s="11"/>
      <c r="N21" s="11"/>
      <c r="O21" s="11"/>
      <c r="P21" s="23"/>
      <c r="Q21" s="11"/>
      <c r="R21" s="11"/>
      <c r="S21" s="11"/>
      <c r="T21" s="11"/>
      <c r="U21" s="11"/>
      <c r="V21" s="11"/>
      <c r="W21" s="11"/>
    </row>
    <row r="22" ht="18.75" customHeight="1" spans="1:23">
      <c r="A22" s="9" t="s">
        <v>331</v>
      </c>
      <c r="B22" s="9" t="s">
        <v>336</v>
      </c>
      <c r="C22" s="10" t="s">
        <v>335</v>
      </c>
      <c r="D22" s="9" t="s">
        <v>60</v>
      </c>
      <c r="E22" s="9" t="s">
        <v>166</v>
      </c>
      <c r="F22" s="9" t="s">
        <v>167</v>
      </c>
      <c r="G22" s="9" t="s">
        <v>333</v>
      </c>
      <c r="H22" s="9" t="s">
        <v>334</v>
      </c>
      <c r="I22" s="11">
        <v>10800</v>
      </c>
      <c r="J22" s="11">
        <v>10800</v>
      </c>
      <c r="K22" s="11">
        <v>10800</v>
      </c>
      <c r="L22" s="11"/>
      <c r="M22" s="11"/>
      <c r="N22" s="11"/>
      <c r="O22" s="11"/>
      <c r="P22" s="23"/>
      <c r="Q22" s="11"/>
      <c r="R22" s="11"/>
      <c r="S22" s="11"/>
      <c r="T22" s="11"/>
      <c r="U22" s="11"/>
      <c r="V22" s="11"/>
      <c r="W22" s="11"/>
    </row>
    <row r="23" ht="18.75" customHeight="1" spans="1:23">
      <c r="A23" s="23"/>
      <c r="B23" s="23"/>
      <c r="C23" s="10" t="s">
        <v>337</v>
      </c>
      <c r="D23" s="23"/>
      <c r="E23" s="23"/>
      <c r="F23" s="23"/>
      <c r="G23" s="23"/>
      <c r="H23" s="23"/>
      <c r="I23" s="11">
        <v>636000</v>
      </c>
      <c r="J23" s="11">
        <v>636000</v>
      </c>
      <c r="K23" s="11">
        <v>636000</v>
      </c>
      <c r="L23" s="11"/>
      <c r="M23" s="11"/>
      <c r="N23" s="11"/>
      <c r="O23" s="11"/>
      <c r="P23" s="23"/>
      <c r="Q23" s="11"/>
      <c r="R23" s="11"/>
      <c r="S23" s="11"/>
      <c r="T23" s="11"/>
      <c r="U23" s="11"/>
      <c r="V23" s="11"/>
      <c r="W23" s="11"/>
    </row>
    <row r="24" ht="18.75" customHeight="1" spans="1:23">
      <c r="A24" s="9" t="s">
        <v>331</v>
      </c>
      <c r="B24" s="9" t="s">
        <v>338</v>
      </c>
      <c r="C24" s="10" t="s">
        <v>337</v>
      </c>
      <c r="D24" s="9" t="s">
        <v>60</v>
      </c>
      <c r="E24" s="9" t="s">
        <v>166</v>
      </c>
      <c r="F24" s="9" t="s">
        <v>167</v>
      </c>
      <c r="G24" s="9" t="s">
        <v>279</v>
      </c>
      <c r="H24" s="9" t="s">
        <v>280</v>
      </c>
      <c r="I24" s="11">
        <v>425000</v>
      </c>
      <c r="J24" s="11">
        <v>425000</v>
      </c>
      <c r="K24" s="11">
        <v>425000</v>
      </c>
      <c r="L24" s="11"/>
      <c r="M24" s="11"/>
      <c r="N24" s="11"/>
      <c r="O24" s="11"/>
      <c r="P24" s="23"/>
      <c r="Q24" s="11"/>
      <c r="R24" s="11"/>
      <c r="S24" s="11"/>
      <c r="T24" s="11"/>
      <c r="U24" s="11"/>
      <c r="V24" s="11"/>
      <c r="W24" s="11"/>
    </row>
    <row r="25" ht="18.75" customHeight="1" spans="1:23">
      <c r="A25" s="9" t="s">
        <v>331</v>
      </c>
      <c r="B25" s="9" t="s">
        <v>338</v>
      </c>
      <c r="C25" s="10" t="s">
        <v>337</v>
      </c>
      <c r="D25" s="9" t="s">
        <v>60</v>
      </c>
      <c r="E25" s="9" t="s">
        <v>166</v>
      </c>
      <c r="F25" s="9" t="s">
        <v>167</v>
      </c>
      <c r="G25" s="9" t="s">
        <v>279</v>
      </c>
      <c r="H25" s="9" t="s">
        <v>280</v>
      </c>
      <c r="I25" s="11">
        <v>55000</v>
      </c>
      <c r="J25" s="11">
        <v>55000</v>
      </c>
      <c r="K25" s="11">
        <v>55000</v>
      </c>
      <c r="L25" s="11"/>
      <c r="M25" s="11"/>
      <c r="N25" s="11"/>
      <c r="O25" s="11"/>
      <c r="P25" s="23"/>
      <c r="Q25" s="11"/>
      <c r="R25" s="11"/>
      <c r="S25" s="11"/>
      <c r="T25" s="11"/>
      <c r="U25" s="11"/>
      <c r="V25" s="11"/>
      <c r="W25" s="11"/>
    </row>
    <row r="26" ht="18.75" customHeight="1" spans="1:23">
      <c r="A26" s="9" t="s">
        <v>331</v>
      </c>
      <c r="B26" s="9" t="s">
        <v>338</v>
      </c>
      <c r="C26" s="10" t="s">
        <v>337</v>
      </c>
      <c r="D26" s="9" t="s">
        <v>60</v>
      </c>
      <c r="E26" s="9" t="s">
        <v>166</v>
      </c>
      <c r="F26" s="9" t="s">
        <v>167</v>
      </c>
      <c r="G26" s="9" t="s">
        <v>279</v>
      </c>
      <c r="H26" s="9" t="s">
        <v>280</v>
      </c>
      <c r="I26" s="11">
        <v>156000</v>
      </c>
      <c r="J26" s="11">
        <v>156000</v>
      </c>
      <c r="K26" s="11">
        <v>156000</v>
      </c>
      <c r="L26" s="11"/>
      <c r="M26" s="11"/>
      <c r="N26" s="11"/>
      <c r="O26" s="11"/>
      <c r="P26" s="23"/>
      <c r="Q26" s="11"/>
      <c r="R26" s="11"/>
      <c r="S26" s="11"/>
      <c r="T26" s="11"/>
      <c r="U26" s="11"/>
      <c r="V26" s="11"/>
      <c r="W26" s="11"/>
    </row>
    <row r="27" ht="18.75" customHeight="1" spans="1:23">
      <c r="A27" s="23"/>
      <c r="B27" s="23"/>
      <c r="C27" s="10" t="s">
        <v>339</v>
      </c>
      <c r="D27" s="23"/>
      <c r="E27" s="23"/>
      <c r="F27" s="23"/>
      <c r="G27" s="23"/>
      <c r="H27" s="23"/>
      <c r="I27" s="11">
        <v>5000</v>
      </c>
      <c r="J27" s="11">
        <v>5000</v>
      </c>
      <c r="K27" s="11"/>
      <c r="L27" s="11"/>
      <c r="M27" s="11"/>
      <c r="N27" s="11"/>
      <c r="O27" s="11"/>
      <c r="P27" s="23"/>
      <c r="Q27" s="11"/>
      <c r="R27" s="11"/>
      <c r="S27" s="11"/>
      <c r="T27" s="11"/>
      <c r="U27" s="11"/>
      <c r="V27" s="11"/>
      <c r="W27" s="11"/>
    </row>
    <row r="28" ht="18.75" customHeight="1" spans="1:23">
      <c r="A28" s="9" t="s">
        <v>340</v>
      </c>
      <c r="B28" s="9" t="s">
        <v>341</v>
      </c>
      <c r="C28" s="10" t="s">
        <v>339</v>
      </c>
      <c r="D28" s="9" t="s">
        <v>60</v>
      </c>
      <c r="E28" s="9" t="s">
        <v>108</v>
      </c>
      <c r="F28" s="9" t="s">
        <v>106</v>
      </c>
      <c r="G28" s="9" t="s">
        <v>342</v>
      </c>
      <c r="H28" s="9" t="s">
        <v>343</v>
      </c>
      <c r="I28" s="11">
        <v>5000</v>
      </c>
      <c r="J28" s="11">
        <v>5000</v>
      </c>
      <c r="K28" s="11"/>
      <c r="L28" s="11"/>
      <c r="M28" s="11"/>
      <c r="N28" s="11"/>
      <c r="O28" s="11"/>
      <c r="P28" s="23"/>
      <c r="Q28" s="11"/>
      <c r="R28" s="11"/>
      <c r="S28" s="11"/>
      <c r="T28" s="11"/>
      <c r="U28" s="11"/>
      <c r="V28" s="11"/>
      <c r="W28" s="11"/>
    </row>
    <row r="29" ht="18.75" customHeight="1" spans="1:23">
      <c r="A29" s="23"/>
      <c r="B29" s="23"/>
      <c r="C29" s="10" t="s">
        <v>344</v>
      </c>
      <c r="D29" s="23"/>
      <c r="E29" s="23"/>
      <c r="F29" s="23"/>
      <c r="G29" s="23"/>
      <c r="H29" s="23"/>
      <c r="I29" s="11">
        <v>3082000</v>
      </c>
      <c r="J29" s="11">
        <v>3082000</v>
      </c>
      <c r="K29" s="11">
        <v>3082000</v>
      </c>
      <c r="L29" s="11"/>
      <c r="M29" s="11"/>
      <c r="N29" s="11"/>
      <c r="O29" s="11"/>
      <c r="P29" s="23"/>
      <c r="Q29" s="11"/>
      <c r="R29" s="11"/>
      <c r="S29" s="11"/>
      <c r="T29" s="11"/>
      <c r="U29" s="11"/>
      <c r="V29" s="11"/>
      <c r="W29" s="11"/>
    </row>
    <row r="30" ht="18.75" customHeight="1" spans="1:23">
      <c r="A30" s="9" t="s">
        <v>331</v>
      </c>
      <c r="B30" s="9" t="s">
        <v>345</v>
      </c>
      <c r="C30" s="10" t="s">
        <v>344</v>
      </c>
      <c r="D30" s="9" t="s">
        <v>60</v>
      </c>
      <c r="E30" s="9" t="s">
        <v>166</v>
      </c>
      <c r="F30" s="9" t="s">
        <v>167</v>
      </c>
      <c r="G30" s="9" t="s">
        <v>333</v>
      </c>
      <c r="H30" s="9" t="s">
        <v>334</v>
      </c>
      <c r="I30" s="11">
        <v>57600</v>
      </c>
      <c r="J30" s="11">
        <v>57600</v>
      </c>
      <c r="K30" s="11">
        <v>57600</v>
      </c>
      <c r="L30" s="11"/>
      <c r="M30" s="11"/>
      <c r="N30" s="11"/>
      <c r="O30" s="11"/>
      <c r="P30" s="23"/>
      <c r="Q30" s="11"/>
      <c r="R30" s="11"/>
      <c r="S30" s="11"/>
      <c r="T30" s="11"/>
      <c r="U30" s="11"/>
      <c r="V30" s="11"/>
      <c r="W30" s="11"/>
    </row>
    <row r="31" ht="18.75" customHeight="1" spans="1:23">
      <c r="A31" s="9" t="s">
        <v>331</v>
      </c>
      <c r="B31" s="9" t="s">
        <v>345</v>
      </c>
      <c r="C31" s="10" t="s">
        <v>344</v>
      </c>
      <c r="D31" s="9" t="s">
        <v>60</v>
      </c>
      <c r="E31" s="9" t="s">
        <v>166</v>
      </c>
      <c r="F31" s="9" t="s">
        <v>167</v>
      </c>
      <c r="G31" s="9" t="s">
        <v>333</v>
      </c>
      <c r="H31" s="9" t="s">
        <v>334</v>
      </c>
      <c r="I31" s="11">
        <v>46800</v>
      </c>
      <c r="J31" s="11">
        <v>46800</v>
      </c>
      <c r="K31" s="11">
        <v>46800</v>
      </c>
      <c r="L31" s="11"/>
      <c r="M31" s="11"/>
      <c r="N31" s="11"/>
      <c r="O31" s="11"/>
      <c r="P31" s="23"/>
      <c r="Q31" s="11"/>
      <c r="R31" s="11"/>
      <c r="S31" s="11"/>
      <c r="T31" s="11"/>
      <c r="U31" s="11"/>
      <c r="V31" s="11"/>
      <c r="W31" s="11"/>
    </row>
    <row r="32" ht="18.75" customHeight="1" spans="1:23">
      <c r="A32" s="9" t="s">
        <v>331</v>
      </c>
      <c r="B32" s="9" t="s">
        <v>345</v>
      </c>
      <c r="C32" s="10" t="s">
        <v>344</v>
      </c>
      <c r="D32" s="9" t="s">
        <v>60</v>
      </c>
      <c r="E32" s="9" t="s">
        <v>166</v>
      </c>
      <c r="F32" s="9" t="s">
        <v>167</v>
      </c>
      <c r="G32" s="9" t="s">
        <v>333</v>
      </c>
      <c r="H32" s="9" t="s">
        <v>334</v>
      </c>
      <c r="I32" s="11">
        <v>102700</v>
      </c>
      <c r="J32" s="11">
        <v>102700</v>
      </c>
      <c r="K32" s="11">
        <v>102700</v>
      </c>
      <c r="L32" s="11"/>
      <c r="M32" s="11"/>
      <c r="N32" s="11"/>
      <c r="O32" s="11"/>
      <c r="P32" s="23"/>
      <c r="Q32" s="11"/>
      <c r="R32" s="11"/>
      <c r="S32" s="11"/>
      <c r="T32" s="11"/>
      <c r="U32" s="11"/>
      <c r="V32" s="11"/>
      <c r="W32" s="11"/>
    </row>
    <row r="33" ht="18.75" customHeight="1" spans="1:23">
      <c r="A33" s="9" t="s">
        <v>331</v>
      </c>
      <c r="B33" s="9" t="s">
        <v>345</v>
      </c>
      <c r="C33" s="10" t="s">
        <v>344</v>
      </c>
      <c r="D33" s="9" t="s">
        <v>60</v>
      </c>
      <c r="E33" s="9" t="s">
        <v>166</v>
      </c>
      <c r="F33" s="9" t="s">
        <v>167</v>
      </c>
      <c r="G33" s="9" t="s">
        <v>333</v>
      </c>
      <c r="H33" s="9" t="s">
        <v>334</v>
      </c>
      <c r="I33" s="11">
        <v>1599600</v>
      </c>
      <c r="J33" s="11">
        <v>1599600</v>
      </c>
      <c r="K33" s="11">
        <v>1599600</v>
      </c>
      <c r="L33" s="11"/>
      <c r="M33" s="11"/>
      <c r="N33" s="11"/>
      <c r="O33" s="11"/>
      <c r="P33" s="23"/>
      <c r="Q33" s="11"/>
      <c r="R33" s="11"/>
      <c r="S33" s="11"/>
      <c r="T33" s="11"/>
      <c r="U33" s="11"/>
      <c r="V33" s="11"/>
      <c r="W33" s="11"/>
    </row>
    <row r="34" ht="18.75" customHeight="1" spans="1:23">
      <c r="A34" s="9" t="s">
        <v>331</v>
      </c>
      <c r="B34" s="9" t="s">
        <v>345</v>
      </c>
      <c r="C34" s="10" t="s">
        <v>344</v>
      </c>
      <c r="D34" s="9" t="s">
        <v>60</v>
      </c>
      <c r="E34" s="9" t="s">
        <v>166</v>
      </c>
      <c r="F34" s="9" t="s">
        <v>167</v>
      </c>
      <c r="G34" s="9" t="s">
        <v>333</v>
      </c>
      <c r="H34" s="9" t="s">
        <v>334</v>
      </c>
      <c r="I34" s="11">
        <v>748800</v>
      </c>
      <c r="J34" s="11">
        <v>748800</v>
      </c>
      <c r="K34" s="11">
        <v>748800</v>
      </c>
      <c r="L34" s="11"/>
      <c r="M34" s="11"/>
      <c r="N34" s="11"/>
      <c r="O34" s="11"/>
      <c r="P34" s="23"/>
      <c r="Q34" s="11"/>
      <c r="R34" s="11"/>
      <c r="S34" s="11"/>
      <c r="T34" s="11"/>
      <c r="U34" s="11"/>
      <c r="V34" s="11"/>
      <c r="W34" s="11"/>
    </row>
    <row r="35" ht="18.75" customHeight="1" spans="1:23">
      <c r="A35" s="9" t="s">
        <v>331</v>
      </c>
      <c r="B35" s="9" t="s">
        <v>345</v>
      </c>
      <c r="C35" s="10" t="s">
        <v>344</v>
      </c>
      <c r="D35" s="9" t="s">
        <v>60</v>
      </c>
      <c r="E35" s="9" t="s">
        <v>166</v>
      </c>
      <c r="F35" s="9" t="s">
        <v>167</v>
      </c>
      <c r="G35" s="9" t="s">
        <v>333</v>
      </c>
      <c r="H35" s="9" t="s">
        <v>334</v>
      </c>
      <c r="I35" s="11">
        <v>106500</v>
      </c>
      <c r="J35" s="11">
        <v>106500</v>
      </c>
      <c r="K35" s="11">
        <v>106500</v>
      </c>
      <c r="L35" s="11"/>
      <c r="M35" s="11"/>
      <c r="N35" s="11"/>
      <c r="O35" s="11"/>
      <c r="P35" s="23"/>
      <c r="Q35" s="11"/>
      <c r="R35" s="11"/>
      <c r="S35" s="11"/>
      <c r="T35" s="11"/>
      <c r="U35" s="11"/>
      <c r="V35" s="11"/>
      <c r="W35" s="11"/>
    </row>
    <row r="36" ht="18.75" customHeight="1" spans="1:23">
      <c r="A36" s="9" t="s">
        <v>331</v>
      </c>
      <c r="B36" s="9" t="s">
        <v>345</v>
      </c>
      <c r="C36" s="10" t="s">
        <v>344</v>
      </c>
      <c r="D36" s="9" t="s">
        <v>60</v>
      </c>
      <c r="E36" s="9" t="s">
        <v>166</v>
      </c>
      <c r="F36" s="9" t="s">
        <v>167</v>
      </c>
      <c r="G36" s="9" t="s">
        <v>333</v>
      </c>
      <c r="H36" s="9" t="s">
        <v>334</v>
      </c>
      <c r="I36" s="11">
        <v>420000</v>
      </c>
      <c r="J36" s="11">
        <v>420000</v>
      </c>
      <c r="K36" s="11">
        <v>420000</v>
      </c>
      <c r="L36" s="11"/>
      <c r="M36" s="11"/>
      <c r="N36" s="11"/>
      <c r="O36" s="11"/>
      <c r="P36" s="23"/>
      <c r="Q36" s="11"/>
      <c r="R36" s="11"/>
      <c r="S36" s="11"/>
      <c r="T36" s="11"/>
      <c r="U36" s="11"/>
      <c r="V36" s="11"/>
      <c r="W36" s="11"/>
    </row>
    <row r="37" ht="18.75" customHeight="1" spans="1:23">
      <c r="A37" s="23"/>
      <c r="B37" s="23"/>
      <c r="C37" s="10" t="s">
        <v>346</v>
      </c>
      <c r="D37" s="23"/>
      <c r="E37" s="23"/>
      <c r="F37" s="23"/>
      <c r="G37" s="23"/>
      <c r="H37" s="23"/>
      <c r="I37" s="11">
        <v>81800</v>
      </c>
      <c r="J37" s="11">
        <v>81800</v>
      </c>
      <c r="K37" s="11">
        <v>81800</v>
      </c>
      <c r="L37" s="11"/>
      <c r="M37" s="11"/>
      <c r="N37" s="11"/>
      <c r="O37" s="11"/>
      <c r="P37" s="23"/>
      <c r="Q37" s="11"/>
      <c r="R37" s="11"/>
      <c r="S37" s="11"/>
      <c r="T37" s="11"/>
      <c r="U37" s="11"/>
      <c r="V37" s="11"/>
      <c r="W37" s="11"/>
    </row>
    <row r="38" ht="18.75" customHeight="1" spans="1:23">
      <c r="A38" s="9" t="s">
        <v>331</v>
      </c>
      <c r="B38" s="9" t="s">
        <v>347</v>
      </c>
      <c r="C38" s="10" t="s">
        <v>346</v>
      </c>
      <c r="D38" s="9" t="s">
        <v>60</v>
      </c>
      <c r="E38" s="9" t="s">
        <v>83</v>
      </c>
      <c r="F38" s="9" t="s">
        <v>84</v>
      </c>
      <c r="G38" s="9" t="s">
        <v>333</v>
      </c>
      <c r="H38" s="9" t="s">
        <v>334</v>
      </c>
      <c r="I38" s="11">
        <v>76800</v>
      </c>
      <c r="J38" s="11">
        <v>76800</v>
      </c>
      <c r="K38" s="11">
        <v>76800</v>
      </c>
      <c r="L38" s="11"/>
      <c r="M38" s="11"/>
      <c r="N38" s="11"/>
      <c r="O38" s="11"/>
      <c r="P38" s="23"/>
      <c r="Q38" s="11"/>
      <c r="R38" s="11"/>
      <c r="S38" s="11"/>
      <c r="T38" s="11"/>
      <c r="U38" s="11"/>
      <c r="V38" s="11"/>
      <c r="W38" s="11"/>
    </row>
    <row r="39" ht="18.75" customHeight="1" spans="1:23">
      <c r="A39" s="9" t="s">
        <v>331</v>
      </c>
      <c r="B39" s="9" t="s">
        <v>347</v>
      </c>
      <c r="C39" s="10" t="s">
        <v>346</v>
      </c>
      <c r="D39" s="9" t="s">
        <v>60</v>
      </c>
      <c r="E39" s="9" t="s">
        <v>83</v>
      </c>
      <c r="F39" s="9" t="s">
        <v>84</v>
      </c>
      <c r="G39" s="9" t="s">
        <v>333</v>
      </c>
      <c r="H39" s="9" t="s">
        <v>334</v>
      </c>
      <c r="I39" s="11">
        <v>5000</v>
      </c>
      <c r="J39" s="11">
        <v>5000</v>
      </c>
      <c r="K39" s="11">
        <v>5000</v>
      </c>
      <c r="L39" s="11"/>
      <c r="M39" s="11"/>
      <c r="N39" s="11"/>
      <c r="O39" s="11"/>
      <c r="P39" s="23"/>
      <c r="Q39" s="11"/>
      <c r="R39" s="11"/>
      <c r="S39" s="11"/>
      <c r="T39" s="11"/>
      <c r="U39" s="11"/>
      <c r="V39" s="11"/>
      <c r="W39" s="11"/>
    </row>
    <row r="40" ht="18.75" customHeight="1" spans="1:23">
      <c r="A40" s="23"/>
      <c r="B40" s="23"/>
      <c r="C40" s="10" t="s">
        <v>348</v>
      </c>
      <c r="D40" s="23"/>
      <c r="E40" s="23"/>
      <c r="F40" s="23"/>
      <c r="G40" s="23"/>
      <c r="H40" s="23"/>
      <c r="I40" s="11">
        <v>654000</v>
      </c>
      <c r="J40" s="11">
        <v>654000</v>
      </c>
      <c r="K40" s="11">
        <v>654000</v>
      </c>
      <c r="L40" s="11"/>
      <c r="M40" s="11"/>
      <c r="N40" s="11"/>
      <c r="O40" s="11"/>
      <c r="P40" s="23"/>
      <c r="Q40" s="11"/>
      <c r="R40" s="11"/>
      <c r="S40" s="11"/>
      <c r="T40" s="11"/>
      <c r="U40" s="11"/>
      <c r="V40" s="11"/>
      <c r="W40" s="11"/>
    </row>
    <row r="41" ht="18.75" customHeight="1" spans="1:23">
      <c r="A41" s="9" t="s">
        <v>331</v>
      </c>
      <c r="B41" s="9" t="s">
        <v>349</v>
      </c>
      <c r="C41" s="10" t="s">
        <v>348</v>
      </c>
      <c r="D41" s="9" t="s">
        <v>60</v>
      </c>
      <c r="E41" s="9" t="s">
        <v>88</v>
      </c>
      <c r="F41" s="9" t="s">
        <v>89</v>
      </c>
      <c r="G41" s="9" t="s">
        <v>350</v>
      </c>
      <c r="H41" s="9" t="s">
        <v>351</v>
      </c>
      <c r="I41" s="11">
        <v>80000</v>
      </c>
      <c r="J41" s="11">
        <v>80000</v>
      </c>
      <c r="K41" s="11">
        <v>80000</v>
      </c>
      <c r="L41" s="11"/>
      <c r="M41" s="11"/>
      <c r="N41" s="11"/>
      <c r="O41" s="11"/>
      <c r="P41" s="23"/>
      <c r="Q41" s="11"/>
      <c r="R41" s="11"/>
      <c r="S41" s="11"/>
      <c r="T41" s="11"/>
      <c r="U41" s="11"/>
      <c r="V41" s="11"/>
      <c r="W41" s="11"/>
    </row>
    <row r="42" ht="18.75" customHeight="1" spans="1:23">
      <c r="A42" s="9" t="s">
        <v>331</v>
      </c>
      <c r="B42" s="9" t="s">
        <v>349</v>
      </c>
      <c r="C42" s="10" t="s">
        <v>348</v>
      </c>
      <c r="D42" s="9" t="s">
        <v>60</v>
      </c>
      <c r="E42" s="9" t="s">
        <v>88</v>
      </c>
      <c r="F42" s="9" t="s">
        <v>89</v>
      </c>
      <c r="G42" s="9" t="s">
        <v>352</v>
      </c>
      <c r="H42" s="9" t="s">
        <v>353</v>
      </c>
      <c r="I42" s="11">
        <v>100000</v>
      </c>
      <c r="J42" s="11">
        <v>100000</v>
      </c>
      <c r="K42" s="11">
        <v>100000</v>
      </c>
      <c r="L42" s="11"/>
      <c r="M42" s="11"/>
      <c r="N42" s="11"/>
      <c r="O42" s="11"/>
      <c r="P42" s="23"/>
      <c r="Q42" s="11"/>
      <c r="R42" s="11"/>
      <c r="S42" s="11"/>
      <c r="T42" s="11"/>
      <c r="U42" s="11"/>
      <c r="V42" s="11"/>
      <c r="W42" s="11"/>
    </row>
    <row r="43" ht="18.75" customHeight="1" spans="1:23">
      <c r="A43" s="9" t="s">
        <v>331</v>
      </c>
      <c r="B43" s="9" t="s">
        <v>349</v>
      </c>
      <c r="C43" s="10" t="s">
        <v>348</v>
      </c>
      <c r="D43" s="9" t="s">
        <v>60</v>
      </c>
      <c r="E43" s="9" t="s">
        <v>88</v>
      </c>
      <c r="F43" s="9" t="s">
        <v>89</v>
      </c>
      <c r="G43" s="9" t="s">
        <v>342</v>
      </c>
      <c r="H43" s="9" t="s">
        <v>343</v>
      </c>
      <c r="I43" s="11">
        <v>50000</v>
      </c>
      <c r="J43" s="11">
        <v>50000</v>
      </c>
      <c r="K43" s="11">
        <v>50000</v>
      </c>
      <c r="L43" s="11"/>
      <c r="M43" s="11"/>
      <c r="N43" s="11"/>
      <c r="O43" s="11"/>
      <c r="P43" s="23"/>
      <c r="Q43" s="11"/>
      <c r="R43" s="11"/>
      <c r="S43" s="11"/>
      <c r="T43" s="11"/>
      <c r="U43" s="11"/>
      <c r="V43" s="11"/>
      <c r="W43" s="11"/>
    </row>
    <row r="44" ht="18.75" customHeight="1" spans="1:23">
      <c r="A44" s="9" t="s">
        <v>331</v>
      </c>
      <c r="B44" s="9" t="s">
        <v>349</v>
      </c>
      <c r="C44" s="10" t="s">
        <v>348</v>
      </c>
      <c r="D44" s="9" t="s">
        <v>60</v>
      </c>
      <c r="E44" s="9" t="s">
        <v>88</v>
      </c>
      <c r="F44" s="9" t="s">
        <v>89</v>
      </c>
      <c r="G44" s="9" t="s">
        <v>354</v>
      </c>
      <c r="H44" s="9" t="s">
        <v>215</v>
      </c>
      <c r="I44" s="11">
        <v>5000</v>
      </c>
      <c r="J44" s="11">
        <v>5000</v>
      </c>
      <c r="K44" s="11">
        <v>5000</v>
      </c>
      <c r="L44" s="11"/>
      <c r="M44" s="11"/>
      <c r="N44" s="11"/>
      <c r="O44" s="11"/>
      <c r="P44" s="23"/>
      <c r="Q44" s="11"/>
      <c r="R44" s="11"/>
      <c r="S44" s="11"/>
      <c r="T44" s="11"/>
      <c r="U44" s="11"/>
      <c r="V44" s="11"/>
      <c r="W44" s="11"/>
    </row>
    <row r="45" ht="18.75" customHeight="1" spans="1:23">
      <c r="A45" s="9" t="s">
        <v>331</v>
      </c>
      <c r="B45" s="9" t="s">
        <v>349</v>
      </c>
      <c r="C45" s="10" t="s">
        <v>348</v>
      </c>
      <c r="D45" s="9" t="s">
        <v>60</v>
      </c>
      <c r="E45" s="9" t="s">
        <v>88</v>
      </c>
      <c r="F45" s="9" t="s">
        <v>89</v>
      </c>
      <c r="G45" s="9" t="s">
        <v>355</v>
      </c>
      <c r="H45" s="9" t="s">
        <v>356</v>
      </c>
      <c r="I45" s="11">
        <v>250000</v>
      </c>
      <c r="J45" s="11">
        <v>250000</v>
      </c>
      <c r="K45" s="11">
        <v>250000</v>
      </c>
      <c r="L45" s="11"/>
      <c r="M45" s="11"/>
      <c r="N45" s="11"/>
      <c r="O45" s="11"/>
      <c r="P45" s="23"/>
      <c r="Q45" s="11"/>
      <c r="R45" s="11"/>
      <c r="S45" s="11"/>
      <c r="T45" s="11"/>
      <c r="U45" s="11"/>
      <c r="V45" s="11"/>
      <c r="W45" s="11"/>
    </row>
    <row r="46" ht="18.75" customHeight="1" spans="1:23">
      <c r="A46" s="9" t="s">
        <v>331</v>
      </c>
      <c r="B46" s="9" t="s">
        <v>349</v>
      </c>
      <c r="C46" s="10" t="s">
        <v>348</v>
      </c>
      <c r="D46" s="9" t="s">
        <v>60</v>
      </c>
      <c r="E46" s="9" t="s">
        <v>88</v>
      </c>
      <c r="F46" s="9" t="s">
        <v>89</v>
      </c>
      <c r="G46" s="9" t="s">
        <v>355</v>
      </c>
      <c r="H46" s="9" t="s">
        <v>356</v>
      </c>
      <c r="I46" s="11">
        <v>119000</v>
      </c>
      <c r="J46" s="11">
        <v>119000</v>
      </c>
      <c r="K46" s="11">
        <v>119000</v>
      </c>
      <c r="L46" s="11"/>
      <c r="M46" s="11"/>
      <c r="N46" s="11"/>
      <c r="O46" s="11"/>
      <c r="P46" s="23"/>
      <c r="Q46" s="11"/>
      <c r="R46" s="11"/>
      <c r="S46" s="11"/>
      <c r="T46" s="11"/>
      <c r="U46" s="11"/>
      <c r="V46" s="11"/>
      <c r="W46" s="11"/>
    </row>
    <row r="47" ht="18.75" customHeight="1" spans="1:23">
      <c r="A47" s="9" t="s">
        <v>331</v>
      </c>
      <c r="B47" s="9" t="s">
        <v>349</v>
      </c>
      <c r="C47" s="10" t="s">
        <v>348</v>
      </c>
      <c r="D47" s="9" t="s">
        <v>60</v>
      </c>
      <c r="E47" s="9" t="s">
        <v>88</v>
      </c>
      <c r="F47" s="9" t="s">
        <v>89</v>
      </c>
      <c r="G47" s="9" t="s">
        <v>297</v>
      </c>
      <c r="H47" s="9" t="s">
        <v>298</v>
      </c>
      <c r="I47" s="11">
        <v>50000</v>
      </c>
      <c r="J47" s="11">
        <v>50000</v>
      </c>
      <c r="K47" s="11">
        <v>50000</v>
      </c>
      <c r="L47" s="11"/>
      <c r="M47" s="11"/>
      <c r="N47" s="11"/>
      <c r="O47" s="11"/>
      <c r="P47" s="23"/>
      <c r="Q47" s="11"/>
      <c r="R47" s="11"/>
      <c r="S47" s="11"/>
      <c r="T47" s="11"/>
      <c r="U47" s="11"/>
      <c r="V47" s="11"/>
      <c r="W47" s="11"/>
    </row>
    <row r="48" ht="18.75" customHeight="1" spans="1:23">
      <c r="A48" s="23"/>
      <c r="B48" s="23"/>
      <c r="C48" s="10" t="s">
        <v>357</v>
      </c>
      <c r="D48" s="23"/>
      <c r="E48" s="23"/>
      <c r="F48" s="23"/>
      <c r="G48" s="23"/>
      <c r="H48" s="23"/>
      <c r="I48" s="11">
        <v>205800</v>
      </c>
      <c r="J48" s="11">
        <v>205800</v>
      </c>
      <c r="K48" s="11">
        <v>205800</v>
      </c>
      <c r="L48" s="11"/>
      <c r="M48" s="11"/>
      <c r="N48" s="11"/>
      <c r="O48" s="11"/>
      <c r="P48" s="23"/>
      <c r="Q48" s="11"/>
      <c r="R48" s="11"/>
      <c r="S48" s="11"/>
      <c r="T48" s="11"/>
      <c r="U48" s="11"/>
      <c r="V48" s="11"/>
      <c r="W48" s="11"/>
    </row>
    <row r="49" ht="18.75" customHeight="1" spans="1:23">
      <c r="A49" s="9" t="s">
        <v>331</v>
      </c>
      <c r="B49" s="9" t="s">
        <v>358</v>
      </c>
      <c r="C49" s="10" t="s">
        <v>357</v>
      </c>
      <c r="D49" s="9" t="s">
        <v>60</v>
      </c>
      <c r="E49" s="9" t="s">
        <v>161</v>
      </c>
      <c r="F49" s="9" t="s">
        <v>162</v>
      </c>
      <c r="G49" s="9" t="s">
        <v>333</v>
      </c>
      <c r="H49" s="9" t="s">
        <v>334</v>
      </c>
      <c r="I49" s="11">
        <v>89400</v>
      </c>
      <c r="J49" s="11">
        <v>89400</v>
      </c>
      <c r="K49" s="11">
        <v>89400</v>
      </c>
      <c r="L49" s="11"/>
      <c r="M49" s="11"/>
      <c r="N49" s="11"/>
      <c r="O49" s="11"/>
      <c r="P49" s="23"/>
      <c r="Q49" s="11"/>
      <c r="R49" s="11"/>
      <c r="S49" s="11"/>
      <c r="T49" s="11"/>
      <c r="U49" s="11"/>
      <c r="V49" s="11"/>
      <c r="W49" s="11"/>
    </row>
    <row r="50" ht="18.75" customHeight="1" spans="1:23">
      <c r="A50" s="9" t="s">
        <v>331</v>
      </c>
      <c r="B50" s="9" t="s">
        <v>358</v>
      </c>
      <c r="C50" s="10" t="s">
        <v>357</v>
      </c>
      <c r="D50" s="9" t="s">
        <v>60</v>
      </c>
      <c r="E50" s="9" t="s">
        <v>161</v>
      </c>
      <c r="F50" s="9" t="s">
        <v>162</v>
      </c>
      <c r="G50" s="9" t="s">
        <v>333</v>
      </c>
      <c r="H50" s="9" t="s">
        <v>334</v>
      </c>
      <c r="I50" s="11">
        <v>19200</v>
      </c>
      <c r="J50" s="11">
        <v>19200</v>
      </c>
      <c r="K50" s="11">
        <v>19200</v>
      </c>
      <c r="L50" s="11"/>
      <c r="M50" s="11"/>
      <c r="N50" s="11"/>
      <c r="O50" s="11"/>
      <c r="P50" s="23"/>
      <c r="Q50" s="11"/>
      <c r="R50" s="11"/>
      <c r="S50" s="11"/>
      <c r="T50" s="11"/>
      <c r="U50" s="11"/>
      <c r="V50" s="11"/>
      <c r="W50" s="11"/>
    </row>
    <row r="51" ht="18.75" customHeight="1" spans="1:23">
      <c r="A51" s="9" t="s">
        <v>331</v>
      </c>
      <c r="B51" s="9" t="s">
        <v>358</v>
      </c>
      <c r="C51" s="10" t="s">
        <v>357</v>
      </c>
      <c r="D51" s="9" t="s">
        <v>60</v>
      </c>
      <c r="E51" s="9" t="s">
        <v>161</v>
      </c>
      <c r="F51" s="9" t="s">
        <v>162</v>
      </c>
      <c r="G51" s="9" t="s">
        <v>333</v>
      </c>
      <c r="H51" s="9" t="s">
        <v>334</v>
      </c>
      <c r="I51" s="11">
        <v>97200</v>
      </c>
      <c r="J51" s="11">
        <v>97200</v>
      </c>
      <c r="K51" s="11">
        <v>97200</v>
      </c>
      <c r="L51" s="11"/>
      <c r="M51" s="11"/>
      <c r="N51" s="11"/>
      <c r="O51" s="11"/>
      <c r="P51" s="23"/>
      <c r="Q51" s="11"/>
      <c r="R51" s="11"/>
      <c r="S51" s="11"/>
      <c r="T51" s="11"/>
      <c r="U51" s="11"/>
      <c r="V51" s="11"/>
      <c r="W51" s="11"/>
    </row>
    <row r="52" ht="18.75" customHeight="1" spans="1:23">
      <c r="A52" s="23"/>
      <c r="B52" s="23"/>
      <c r="C52" s="10" t="s">
        <v>359</v>
      </c>
      <c r="D52" s="23"/>
      <c r="E52" s="23"/>
      <c r="F52" s="23"/>
      <c r="G52" s="23"/>
      <c r="H52" s="23"/>
      <c r="I52" s="11">
        <v>7120</v>
      </c>
      <c r="J52" s="11">
        <v>7120</v>
      </c>
      <c r="K52" s="11">
        <v>7120</v>
      </c>
      <c r="L52" s="11"/>
      <c r="M52" s="11"/>
      <c r="N52" s="11"/>
      <c r="O52" s="11"/>
      <c r="P52" s="23"/>
      <c r="Q52" s="11"/>
      <c r="R52" s="11"/>
      <c r="S52" s="11"/>
      <c r="T52" s="11"/>
      <c r="U52" s="11"/>
      <c r="V52" s="11"/>
      <c r="W52" s="11"/>
    </row>
    <row r="53" ht="18.75" customHeight="1" spans="1:23">
      <c r="A53" s="9" t="s">
        <v>340</v>
      </c>
      <c r="B53" s="9" t="s">
        <v>360</v>
      </c>
      <c r="C53" s="10" t="s">
        <v>359</v>
      </c>
      <c r="D53" s="9" t="s">
        <v>60</v>
      </c>
      <c r="E53" s="9" t="s">
        <v>103</v>
      </c>
      <c r="F53" s="9" t="s">
        <v>104</v>
      </c>
      <c r="G53" s="9" t="s">
        <v>333</v>
      </c>
      <c r="H53" s="9" t="s">
        <v>334</v>
      </c>
      <c r="I53" s="11">
        <v>7120</v>
      </c>
      <c r="J53" s="11">
        <v>7120</v>
      </c>
      <c r="K53" s="11">
        <v>7120</v>
      </c>
      <c r="L53" s="11"/>
      <c r="M53" s="11"/>
      <c r="N53" s="11"/>
      <c r="O53" s="11"/>
      <c r="P53" s="23"/>
      <c r="Q53" s="11"/>
      <c r="R53" s="11"/>
      <c r="S53" s="11"/>
      <c r="T53" s="11"/>
      <c r="U53" s="11"/>
      <c r="V53" s="11"/>
      <c r="W53" s="11"/>
    </row>
    <row r="54" ht="18.75" customHeight="1" spans="1:23">
      <c r="A54" s="23"/>
      <c r="B54" s="23"/>
      <c r="C54" s="10" t="s">
        <v>361</v>
      </c>
      <c r="D54" s="23"/>
      <c r="E54" s="23"/>
      <c r="F54" s="23"/>
      <c r="G54" s="23"/>
      <c r="H54" s="23"/>
      <c r="I54" s="11">
        <v>120000</v>
      </c>
      <c r="J54" s="11"/>
      <c r="K54" s="11"/>
      <c r="L54" s="11"/>
      <c r="M54" s="11"/>
      <c r="N54" s="11"/>
      <c r="O54" s="11"/>
      <c r="P54" s="23"/>
      <c r="Q54" s="11"/>
      <c r="R54" s="11">
        <v>120000</v>
      </c>
      <c r="S54" s="11"/>
      <c r="T54" s="11"/>
      <c r="U54" s="11"/>
      <c r="V54" s="11"/>
      <c r="W54" s="11">
        <v>120000</v>
      </c>
    </row>
    <row r="55" ht="18.75" customHeight="1" spans="1:23">
      <c r="A55" s="9" t="s">
        <v>340</v>
      </c>
      <c r="B55" s="9" t="s">
        <v>362</v>
      </c>
      <c r="C55" s="10" t="s">
        <v>361</v>
      </c>
      <c r="D55" s="9" t="s">
        <v>60</v>
      </c>
      <c r="E55" s="9" t="s">
        <v>98</v>
      </c>
      <c r="F55" s="9" t="s">
        <v>91</v>
      </c>
      <c r="G55" s="9" t="s">
        <v>279</v>
      </c>
      <c r="H55" s="9" t="s">
        <v>280</v>
      </c>
      <c r="I55" s="11">
        <v>120000</v>
      </c>
      <c r="J55" s="11"/>
      <c r="K55" s="11"/>
      <c r="L55" s="11"/>
      <c r="M55" s="11"/>
      <c r="N55" s="11"/>
      <c r="O55" s="11"/>
      <c r="P55" s="23"/>
      <c r="Q55" s="11"/>
      <c r="R55" s="11">
        <v>120000</v>
      </c>
      <c r="S55" s="11"/>
      <c r="T55" s="11"/>
      <c r="U55" s="11"/>
      <c r="V55" s="11"/>
      <c r="W55" s="11">
        <v>120000</v>
      </c>
    </row>
    <row r="56" ht="18.75" customHeight="1" spans="1:23">
      <c r="A56" s="23"/>
      <c r="B56" s="23"/>
      <c r="C56" s="10" t="s">
        <v>363</v>
      </c>
      <c r="D56" s="23"/>
      <c r="E56" s="23"/>
      <c r="F56" s="23"/>
      <c r="G56" s="23"/>
      <c r="H56" s="23"/>
      <c r="I56" s="11">
        <v>64000</v>
      </c>
      <c r="J56" s="11">
        <v>64000</v>
      </c>
      <c r="K56" s="11">
        <v>64000</v>
      </c>
      <c r="L56" s="11"/>
      <c r="M56" s="11"/>
      <c r="N56" s="11"/>
      <c r="O56" s="11"/>
      <c r="P56" s="23"/>
      <c r="Q56" s="11"/>
      <c r="R56" s="11"/>
      <c r="S56" s="11"/>
      <c r="T56" s="11"/>
      <c r="U56" s="11"/>
      <c r="V56" s="11"/>
      <c r="W56" s="11"/>
    </row>
    <row r="57" ht="18.75" customHeight="1" spans="1:23">
      <c r="A57" s="9" t="s">
        <v>340</v>
      </c>
      <c r="B57" s="9" t="s">
        <v>364</v>
      </c>
      <c r="C57" s="10" t="s">
        <v>363</v>
      </c>
      <c r="D57" s="9" t="s">
        <v>60</v>
      </c>
      <c r="E57" s="9" t="s">
        <v>83</v>
      </c>
      <c r="F57" s="9" t="s">
        <v>84</v>
      </c>
      <c r="G57" s="9" t="s">
        <v>342</v>
      </c>
      <c r="H57" s="9" t="s">
        <v>343</v>
      </c>
      <c r="I57" s="11">
        <v>64000</v>
      </c>
      <c r="J57" s="11">
        <v>64000</v>
      </c>
      <c r="K57" s="11">
        <v>64000</v>
      </c>
      <c r="L57" s="11"/>
      <c r="M57" s="11"/>
      <c r="N57" s="11"/>
      <c r="O57" s="11"/>
      <c r="P57" s="23"/>
      <c r="Q57" s="11"/>
      <c r="R57" s="11"/>
      <c r="S57" s="11"/>
      <c r="T57" s="11"/>
      <c r="U57" s="11"/>
      <c r="V57" s="11"/>
      <c r="W57" s="11"/>
    </row>
    <row r="58" ht="18.75" customHeight="1" spans="1:23">
      <c r="A58" s="23"/>
      <c r="B58" s="23"/>
      <c r="C58" s="10" t="s">
        <v>365</v>
      </c>
      <c r="D58" s="23"/>
      <c r="E58" s="23"/>
      <c r="F58" s="23"/>
      <c r="G58" s="23"/>
      <c r="H58" s="23"/>
      <c r="I58" s="11">
        <v>1800</v>
      </c>
      <c r="J58" s="11">
        <v>1800</v>
      </c>
      <c r="K58" s="11">
        <v>1800</v>
      </c>
      <c r="L58" s="11"/>
      <c r="M58" s="11"/>
      <c r="N58" s="11"/>
      <c r="O58" s="11"/>
      <c r="P58" s="23"/>
      <c r="Q58" s="11"/>
      <c r="R58" s="11"/>
      <c r="S58" s="11"/>
      <c r="T58" s="11"/>
      <c r="U58" s="11"/>
      <c r="V58" s="11"/>
      <c r="W58" s="11"/>
    </row>
    <row r="59" ht="18.75" customHeight="1" spans="1:23">
      <c r="A59" s="9" t="s">
        <v>326</v>
      </c>
      <c r="B59" s="9" t="s">
        <v>366</v>
      </c>
      <c r="C59" s="10" t="s">
        <v>365</v>
      </c>
      <c r="D59" s="9" t="s">
        <v>60</v>
      </c>
      <c r="E59" s="9" t="s">
        <v>113</v>
      </c>
      <c r="F59" s="9" t="s">
        <v>114</v>
      </c>
      <c r="G59" s="9" t="s">
        <v>342</v>
      </c>
      <c r="H59" s="9" t="s">
        <v>343</v>
      </c>
      <c r="I59" s="11">
        <v>1800</v>
      </c>
      <c r="J59" s="11">
        <v>1800</v>
      </c>
      <c r="K59" s="11">
        <v>1800</v>
      </c>
      <c r="L59" s="11"/>
      <c r="M59" s="11"/>
      <c r="N59" s="11"/>
      <c r="O59" s="11"/>
      <c r="P59" s="23"/>
      <c r="Q59" s="11"/>
      <c r="R59" s="11"/>
      <c r="S59" s="11"/>
      <c r="T59" s="11"/>
      <c r="U59" s="11"/>
      <c r="V59" s="11"/>
      <c r="W59" s="11"/>
    </row>
    <row r="60" ht="18.75" customHeight="1" spans="1:23">
      <c r="A60" s="23"/>
      <c r="B60" s="23"/>
      <c r="C60" s="10" t="s">
        <v>367</v>
      </c>
      <c r="D60" s="23"/>
      <c r="E60" s="23"/>
      <c r="F60" s="23"/>
      <c r="G60" s="23"/>
      <c r="H60" s="23"/>
      <c r="I60" s="11">
        <v>40000</v>
      </c>
      <c r="J60" s="11"/>
      <c r="K60" s="11"/>
      <c r="L60" s="11"/>
      <c r="M60" s="11"/>
      <c r="N60" s="11"/>
      <c r="O60" s="11"/>
      <c r="P60" s="23"/>
      <c r="Q60" s="11"/>
      <c r="R60" s="11">
        <v>40000</v>
      </c>
      <c r="S60" s="11"/>
      <c r="T60" s="11"/>
      <c r="U60" s="11"/>
      <c r="V60" s="11"/>
      <c r="W60" s="11">
        <v>40000</v>
      </c>
    </row>
    <row r="61" ht="18.75" customHeight="1" spans="1:23">
      <c r="A61" s="9" t="s">
        <v>340</v>
      </c>
      <c r="B61" s="9" t="s">
        <v>368</v>
      </c>
      <c r="C61" s="10" t="s">
        <v>367</v>
      </c>
      <c r="D61" s="9" t="s">
        <v>60</v>
      </c>
      <c r="E61" s="9" t="s">
        <v>170</v>
      </c>
      <c r="F61" s="9" t="s">
        <v>169</v>
      </c>
      <c r="G61" s="9" t="s">
        <v>355</v>
      </c>
      <c r="H61" s="9" t="s">
        <v>356</v>
      </c>
      <c r="I61" s="11">
        <v>30000</v>
      </c>
      <c r="J61" s="11"/>
      <c r="K61" s="11"/>
      <c r="L61" s="11"/>
      <c r="M61" s="11"/>
      <c r="N61" s="11"/>
      <c r="O61" s="11"/>
      <c r="P61" s="23"/>
      <c r="Q61" s="11"/>
      <c r="R61" s="11">
        <v>30000</v>
      </c>
      <c r="S61" s="11"/>
      <c r="T61" s="11"/>
      <c r="U61" s="11"/>
      <c r="V61" s="11"/>
      <c r="W61" s="11">
        <v>30000</v>
      </c>
    </row>
    <row r="62" ht="18.75" customHeight="1" spans="1:23">
      <c r="A62" s="9" t="s">
        <v>340</v>
      </c>
      <c r="B62" s="9" t="s">
        <v>368</v>
      </c>
      <c r="C62" s="10" t="s">
        <v>367</v>
      </c>
      <c r="D62" s="9" t="s">
        <v>60</v>
      </c>
      <c r="E62" s="9" t="s">
        <v>170</v>
      </c>
      <c r="F62" s="9" t="s">
        <v>169</v>
      </c>
      <c r="G62" s="9" t="s">
        <v>355</v>
      </c>
      <c r="H62" s="9" t="s">
        <v>356</v>
      </c>
      <c r="I62" s="11">
        <v>10000</v>
      </c>
      <c r="J62" s="11"/>
      <c r="K62" s="11"/>
      <c r="L62" s="11"/>
      <c r="M62" s="11"/>
      <c r="N62" s="11"/>
      <c r="O62" s="11"/>
      <c r="P62" s="23"/>
      <c r="Q62" s="11"/>
      <c r="R62" s="11">
        <v>10000</v>
      </c>
      <c r="S62" s="11"/>
      <c r="T62" s="11"/>
      <c r="U62" s="11"/>
      <c r="V62" s="11"/>
      <c r="W62" s="11">
        <v>10000</v>
      </c>
    </row>
    <row r="63" ht="18.75" customHeight="1" spans="1:23">
      <c r="A63" s="23"/>
      <c r="B63" s="23"/>
      <c r="C63" s="10" t="s">
        <v>369</v>
      </c>
      <c r="D63" s="23"/>
      <c r="E63" s="23"/>
      <c r="F63" s="23"/>
      <c r="G63" s="23"/>
      <c r="H63" s="23"/>
      <c r="I63" s="11">
        <v>113570</v>
      </c>
      <c r="J63" s="11">
        <v>113570</v>
      </c>
      <c r="K63" s="11">
        <v>113570</v>
      </c>
      <c r="L63" s="11"/>
      <c r="M63" s="11"/>
      <c r="N63" s="11"/>
      <c r="O63" s="11"/>
      <c r="P63" s="23"/>
      <c r="Q63" s="11"/>
      <c r="R63" s="11"/>
      <c r="S63" s="11"/>
      <c r="T63" s="11"/>
      <c r="U63" s="11"/>
      <c r="V63" s="11"/>
      <c r="W63" s="11"/>
    </row>
    <row r="64" ht="18.75" customHeight="1" spans="1:23">
      <c r="A64" s="9" t="s">
        <v>326</v>
      </c>
      <c r="B64" s="9" t="s">
        <v>370</v>
      </c>
      <c r="C64" s="10" t="s">
        <v>369</v>
      </c>
      <c r="D64" s="9" t="s">
        <v>60</v>
      </c>
      <c r="E64" s="9" t="s">
        <v>178</v>
      </c>
      <c r="F64" s="9" t="s">
        <v>179</v>
      </c>
      <c r="G64" s="9" t="s">
        <v>371</v>
      </c>
      <c r="H64" s="9" t="s">
        <v>372</v>
      </c>
      <c r="I64" s="11">
        <v>113570</v>
      </c>
      <c r="J64" s="11">
        <v>113570</v>
      </c>
      <c r="K64" s="11">
        <v>113570</v>
      </c>
      <c r="L64" s="11"/>
      <c r="M64" s="11"/>
      <c r="N64" s="11"/>
      <c r="O64" s="11"/>
      <c r="P64" s="23"/>
      <c r="Q64" s="11"/>
      <c r="R64" s="11"/>
      <c r="S64" s="11"/>
      <c r="T64" s="11"/>
      <c r="U64" s="11"/>
      <c r="V64" s="11"/>
      <c r="W64" s="11"/>
    </row>
    <row r="65" ht="18.75" customHeight="1" spans="1:23">
      <c r="A65" s="23"/>
      <c r="B65" s="23"/>
      <c r="C65" s="10" t="s">
        <v>373</v>
      </c>
      <c r="D65" s="23"/>
      <c r="E65" s="23"/>
      <c r="F65" s="23"/>
      <c r="G65" s="23"/>
      <c r="H65" s="23"/>
      <c r="I65" s="11">
        <v>100000</v>
      </c>
      <c r="J65" s="11"/>
      <c r="K65" s="11"/>
      <c r="L65" s="11"/>
      <c r="M65" s="11"/>
      <c r="N65" s="11"/>
      <c r="O65" s="11"/>
      <c r="P65" s="23"/>
      <c r="Q65" s="11"/>
      <c r="R65" s="11">
        <v>100000</v>
      </c>
      <c r="S65" s="11"/>
      <c r="T65" s="11"/>
      <c r="U65" s="11"/>
      <c r="V65" s="11"/>
      <c r="W65" s="11">
        <v>100000</v>
      </c>
    </row>
    <row r="66" ht="18.75" customHeight="1" spans="1:23">
      <c r="A66" s="9" t="s">
        <v>340</v>
      </c>
      <c r="B66" s="9" t="s">
        <v>374</v>
      </c>
      <c r="C66" s="10" t="s">
        <v>373</v>
      </c>
      <c r="D66" s="9" t="s">
        <v>60</v>
      </c>
      <c r="E66" s="9" t="s">
        <v>92</v>
      </c>
      <c r="F66" s="9" t="s">
        <v>93</v>
      </c>
      <c r="G66" s="9" t="s">
        <v>375</v>
      </c>
      <c r="H66" s="9" t="s">
        <v>376</v>
      </c>
      <c r="I66" s="11">
        <v>100000</v>
      </c>
      <c r="J66" s="11"/>
      <c r="K66" s="11"/>
      <c r="L66" s="11"/>
      <c r="M66" s="11"/>
      <c r="N66" s="11"/>
      <c r="O66" s="11"/>
      <c r="P66" s="23"/>
      <c r="Q66" s="11"/>
      <c r="R66" s="11">
        <v>100000</v>
      </c>
      <c r="S66" s="11"/>
      <c r="T66" s="11"/>
      <c r="U66" s="11"/>
      <c r="V66" s="11"/>
      <c r="W66" s="11">
        <v>100000</v>
      </c>
    </row>
    <row r="67" ht="18.75" customHeight="1" spans="1:23">
      <c r="A67" s="23"/>
      <c r="B67" s="23"/>
      <c r="C67" s="10" t="s">
        <v>377</v>
      </c>
      <c r="D67" s="23"/>
      <c r="E67" s="23"/>
      <c r="F67" s="23"/>
      <c r="G67" s="23"/>
      <c r="H67" s="23"/>
      <c r="I67" s="11">
        <v>21280</v>
      </c>
      <c r="J67" s="11">
        <v>21280</v>
      </c>
      <c r="K67" s="11">
        <v>21280</v>
      </c>
      <c r="L67" s="11"/>
      <c r="M67" s="11"/>
      <c r="N67" s="11"/>
      <c r="O67" s="11"/>
      <c r="P67" s="23"/>
      <c r="Q67" s="11"/>
      <c r="R67" s="11"/>
      <c r="S67" s="11"/>
      <c r="T67" s="11"/>
      <c r="U67" s="11"/>
      <c r="V67" s="11"/>
      <c r="W67" s="11"/>
    </row>
    <row r="68" ht="18.75" customHeight="1" spans="1:23">
      <c r="A68" s="9" t="s">
        <v>331</v>
      </c>
      <c r="B68" s="9" t="s">
        <v>378</v>
      </c>
      <c r="C68" s="10" t="s">
        <v>377</v>
      </c>
      <c r="D68" s="9" t="s">
        <v>60</v>
      </c>
      <c r="E68" s="9" t="s">
        <v>103</v>
      </c>
      <c r="F68" s="9" t="s">
        <v>104</v>
      </c>
      <c r="G68" s="9" t="s">
        <v>333</v>
      </c>
      <c r="H68" s="9" t="s">
        <v>334</v>
      </c>
      <c r="I68" s="11">
        <v>9500</v>
      </c>
      <c r="J68" s="11">
        <v>9500</v>
      </c>
      <c r="K68" s="11">
        <v>9500</v>
      </c>
      <c r="L68" s="11"/>
      <c r="M68" s="11"/>
      <c r="N68" s="11"/>
      <c r="O68" s="11"/>
      <c r="P68" s="23"/>
      <c r="Q68" s="11"/>
      <c r="R68" s="11"/>
      <c r="S68" s="11"/>
      <c r="T68" s="11"/>
      <c r="U68" s="11"/>
      <c r="V68" s="11"/>
      <c r="W68" s="11"/>
    </row>
    <row r="69" ht="18.75" customHeight="1" spans="1:23">
      <c r="A69" s="9" t="s">
        <v>331</v>
      </c>
      <c r="B69" s="9" t="s">
        <v>378</v>
      </c>
      <c r="C69" s="10" t="s">
        <v>377</v>
      </c>
      <c r="D69" s="9" t="s">
        <v>60</v>
      </c>
      <c r="E69" s="9" t="s">
        <v>103</v>
      </c>
      <c r="F69" s="9" t="s">
        <v>104</v>
      </c>
      <c r="G69" s="9" t="s">
        <v>333</v>
      </c>
      <c r="H69" s="9" t="s">
        <v>334</v>
      </c>
      <c r="I69" s="11">
        <v>11780</v>
      </c>
      <c r="J69" s="11">
        <v>11780</v>
      </c>
      <c r="K69" s="11">
        <v>11780</v>
      </c>
      <c r="L69" s="11"/>
      <c r="M69" s="11"/>
      <c r="N69" s="11"/>
      <c r="O69" s="11"/>
      <c r="P69" s="23"/>
      <c r="Q69" s="11"/>
      <c r="R69" s="11"/>
      <c r="S69" s="11"/>
      <c r="T69" s="11"/>
      <c r="U69" s="11"/>
      <c r="V69" s="11"/>
      <c r="W69" s="11"/>
    </row>
    <row r="70" ht="18.75" customHeight="1" spans="1:23">
      <c r="A70" s="23"/>
      <c r="B70" s="23"/>
      <c r="C70" s="10" t="s">
        <v>379</v>
      </c>
      <c r="D70" s="23"/>
      <c r="E70" s="23"/>
      <c r="F70" s="23"/>
      <c r="G70" s="23"/>
      <c r="H70" s="23"/>
      <c r="I70" s="11">
        <v>129600</v>
      </c>
      <c r="J70" s="11">
        <v>129600</v>
      </c>
      <c r="K70" s="11">
        <v>129600</v>
      </c>
      <c r="L70" s="11"/>
      <c r="M70" s="11"/>
      <c r="N70" s="11"/>
      <c r="O70" s="11"/>
      <c r="P70" s="23"/>
      <c r="Q70" s="11"/>
      <c r="R70" s="11"/>
      <c r="S70" s="11"/>
      <c r="T70" s="11"/>
      <c r="U70" s="11"/>
      <c r="V70" s="11"/>
      <c r="W70" s="11"/>
    </row>
    <row r="71" ht="18.75" customHeight="1" spans="1:23">
      <c r="A71" s="9" t="s">
        <v>331</v>
      </c>
      <c r="B71" s="9" t="s">
        <v>380</v>
      </c>
      <c r="C71" s="10" t="s">
        <v>379</v>
      </c>
      <c r="D71" s="9" t="s">
        <v>60</v>
      </c>
      <c r="E71" s="9" t="s">
        <v>101</v>
      </c>
      <c r="F71" s="9" t="s">
        <v>102</v>
      </c>
      <c r="G71" s="9" t="s">
        <v>333</v>
      </c>
      <c r="H71" s="9" t="s">
        <v>334</v>
      </c>
      <c r="I71" s="11">
        <v>129600</v>
      </c>
      <c r="J71" s="11">
        <v>129600</v>
      </c>
      <c r="K71" s="11">
        <v>129600</v>
      </c>
      <c r="L71" s="11"/>
      <c r="M71" s="11"/>
      <c r="N71" s="11"/>
      <c r="O71" s="11"/>
      <c r="P71" s="23"/>
      <c r="Q71" s="11"/>
      <c r="R71" s="11"/>
      <c r="S71" s="11"/>
      <c r="T71" s="11"/>
      <c r="U71" s="11"/>
      <c r="V71" s="11"/>
      <c r="W71" s="11"/>
    </row>
    <row r="72" ht="18.75" customHeight="1" spans="1:23">
      <c r="A72" s="23"/>
      <c r="B72" s="23"/>
      <c r="C72" s="10" t="s">
        <v>381</v>
      </c>
      <c r="D72" s="23"/>
      <c r="E72" s="23"/>
      <c r="F72" s="23"/>
      <c r="G72" s="23"/>
      <c r="H72" s="23"/>
      <c r="I72" s="11">
        <v>18000</v>
      </c>
      <c r="J72" s="11"/>
      <c r="K72" s="11"/>
      <c r="L72" s="11"/>
      <c r="M72" s="11"/>
      <c r="N72" s="11"/>
      <c r="O72" s="11"/>
      <c r="P72" s="23"/>
      <c r="Q72" s="11"/>
      <c r="R72" s="11">
        <v>18000</v>
      </c>
      <c r="S72" s="11"/>
      <c r="T72" s="11"/>
      <c r="U72" s="11"/>
      <c r="V72" s="11"/>
      <c r="W72" s="11">
        <v>18000</v>
      </c>
    </row>
    <row r="73" ht="18.75" customHeight="1" spans="1:23">
      <c r="A73" s="9" t="s">
        <v>340</v>
      </c>
      <c r="B73" s="9" t="s">
        <v>382</v>
      </c>
      <c r="C73" s="10" t="s">
        <v>381</v>
      </c>
      <c r="D73" s="9" t="s">
        <v>60</v>
      </c>
      <c r="E73" s="9" t="s">
        <v>88</v>
      </c>
      <c r="F73" s="9" t="s">
        <v>89</v>
      </c>
      <c r="G73" s="9" t="s">
        <v>279</v>
      </c>
      <c r="H73" s="9" t="s">
        <v>280</v>
      </c>
      <c r="I73" s="11">
        <v>18000</v>
      </c>
      <c r="J73" s="11"/>
      <c r="K73" s="11"/>
      <c r="L73" s="11"/>
      <c r="M73" s="11"/>
      <c r="N73" s="11"/>
      <c r="O73" s="11"/>
      <c r="P73" s="23"/>
      <c r="Q73" s="11"/>
      <c r="R73" s="11">
        <v>18000</v>
      </c>
      <c r="S73" s="11"/>
      <c r="T73" s="11"/>
      <c r="U73" s="11"/>
      <c r="V73" s="11"/>
      <c r="W73" s="11">
        <v>18000</v>
      </c>
    </row>
    <row r="74" ht="18.75" customHeight="1" spans="1:23">
      <c r="A74" s="23"/>
      <c r="B74" s="23"/>
      <c r="C74" s="10" t="s">
        <v>383</v>
      </c>
      <c r="D74" s="23"/>
      <c r="E74" s="23"/>
      <c r="F74" s="23"/>
      <c r="G74" s="23"/>
      <c r="H74" s="23"/>
      <c r="I74" s="11">
        <v>500000</v>
      </c>
      <c r="J74" s="11"/>
      <c r="K74" s="11"/>
      <c r="L74" s="11"/>
      <c r="M74" s="11"/>
      <c r="N74" s="11"/>
      <c r="O74" s="11"/>
      <c r="P74" s="23"/>
      <c r="Q74" s="11"/>
      <c r="R74" s="11">
        <v>500000</v>
      </c>
      <c r="S74" s="11"/>
      <c r="T74" s="11"/>
      <c r="U74" s="11"/>
      <c r="V74" s="11"/>
      <c r="W74" s="11">
        <v>500000</v>
      </c>
    </row>
    <row r="75" ht="18.75" customHeight="1" spans="1:23">
      <c r="A75" s="9" t="s">
        <v>340</v>
      </c>
      <c r="B75" s="9" t="s">
        <v>384</v>
      </c>
      <c r="C75" s="10" t="s">
        <v>383</v>
      </c>
      <c r="D75" s="9" t="s">
        <v>60</v>
      </c>
      <c r="E75" s="9" t="s">
        <v>92</v>
      </c>
      <c r="F75" s="9" t="s">
        <v>93</v>
      </c>
      <c r="G75" s="9" t="s">
        <v>375</v>
      </c>
      <c r="H75" s="9" t="s">
        <v>376</v>
      </c>
      <c r="I75" s="11">
        <v>500000</v>
      </c>
      <c r="J75" s="11"/>
      <c r="K75" s="11"/>
      <c r="L75" s="11"/>
      <c r="M75" s="11"/>
      <c r="N75" s="11"/>
      <c r="O75" s="11"/>
      <c r="P75" s="23"/>
      <c r="Q75" s="11"/>
      <c r="R75" s="11">
        <v>500000</v>
      </c>
      <c r="S75" s="11"/>
      <c r="T75" s="11"/>
      <c r="U75" s="11"/>
      <c r="V75" s="11"/>
      <c r="W75" s="11">
        <v>500000</v>
      </c>
    </row>
    <row r="76" ht="18.75" customHeight="1" spans="1:23">
      <c r="A76" s="23"/>
      <c r="B76" s="23"/>
      <c r="C76" s="10" t="s">
        <v>385</v>
      </c>
      <c r="D76" s="23"/>
      <c r="E76" s="23"/>
      <c r="F76" s="23"/>
      <c r="G76" s="23"/>
      <c r="H76" s="23"/>
      <c r="I76" s="11">
        <v>102978</v>
      </c>
      <c r="J76" s="11">
        <v>102978</v>
      </c>
      <c r="K76" s="11">
        <v>102978</v>
      </c>
      <c r="L76" s="11"/>
      <c r="M76" s="11"/>
      <c r="N76" s="11"/>
      <c r="O76" s="11"/>
      <c r="P76" s="23"/>
      <c r="Q76" s="11"/>
      <c r="R76" s="11"/>
      <c r="S76" s="11"/>
      <c r="T76" s="11"/>
      <c r="U76" s="11"/>
      <c r="V76" s="11"/>
      <c r="W76" s="11"/>
    </row>
    <row r="77" ht="18.75" customHeight="1" spans="1:23">
      <c r="A77" s="9" t="s">
        <v>331</v>
      </c>
      <c r="B77" s="9" t="s">
        <v>386</v>
      </c>
      <c r="C77" s="10" t="s">
        <v>385</v>
      </c>
      <c r="D77" s="9" t="s">
        <v>60</v>
      </c>
      <c r="E77" s="9" t="s">
        <v>127</v>
      </c>
      <c r="F77" s="9" t="s">
        <v>128</v>
      </c>
      <c r="G77" s="9" t="s">
        <v>333</v>
      </c>
      <c r="H77" s="9" t="s">
        <v>334</v>
      </c>
      <c r="I77" s="11">
        <v>1872</v>
      </c>
      <c r="J77" s="11">
        <v>1872</v>
      </c>
      <c r="K77" s="11">
        <v>1872</v>
      </c>
      <c r="L77" s="11"/>
      <c r="M77" s="11"/>
      <c r="N77" s="11"/>
      <c r="O77" s="11"/>
      <c r="P77" s="23"/>
      <c r="Q77" s="11"/>
      <c r="R77" s="11"/>
      <c r="S77" s="11"/>
      <c r="T77" s="11"/>
      <c r="U77" s="11"/>
      <c r="V77" s="11"/>
      <c r="W77" s="11"/>
    </row>
    <row r="78" ht="18.75" customHeight="1" spans="1:23">
      <c r="A78" s="9" t="s">
        <v>331</v>
      </c>
      <c r="B78" s="9" t="s">
        <v>386</v>
      </c>
      <c r="C78" s="10" t="s">
        <v>385</v>
      </c>
      <c r="D78" s="9" t="s">
        <v>60</v>
      </c>
      <c r="E78" s="9" t="s">
        <v>127</v>
      </c>
      <c r="F78" s="9" t="s">
        <v>128</v>
      </c>
      <c r="G78" s="9" t="s">
        <v>333</v>
      </c>
      <c r="H78" s="9" t="s">
        <v>334</v>
      </c>
      <c r="I78" s="11">
        <v>34416</v>
      </c>
      <c r="J78" s="11">
        <v>34416</v>
      </c>
      <c r="K78" s="11">
        <v>34416</v>
      </c>
      <c r="L78" s="11"/>
      <c r="M78" s="11"/>
      <c r="N78" s="11"/>
      <c r="O78" s="11"/>
      <c r="P78" s="23"/>
      <c r="Q78" s="11"/>
      <c r="R78" s="11"/>
      <c r="S78" s="11"/>
      <c r="T78" s="11"/>
      <c r="U78" s="11"/>
      <c r="V78" s="11"/>
      <c r="W78" s="11"/>
    </row>
    <row r="79" ht="18.75" customHeight="1" spans="1:23">
      <c r="A79" s="9" t="s">
        <v>331</v>
      </c>
      <c r="B79" s="9" t="s">
        <v>386</v>
      </c>
      <c r="C79" s="10" t="s">
        <v>385</v>
      </c>
      <c r="D79" s="9" t="s">
        <v>60</v>
      </c>
      <c r="E79" s="9" t="s">
        <v>127</v>
      </c>
      <c r="F79" s="9" t="s">
        <v>128</v>
      </c>
      <c r="G79" s="9" t="s">
        <v>333</v>
      </c>
      <c r="H79" s="9" t="s">
        <v>334</v>
      </c>
      <c r="I79" s="11">
        <v>162</v>
      </c>
      <c r="J79" s="11">
        <v>162</v>
      </c>
      <c r="K79" s="11">
        <v>162</v>
      </c>
      <c r="L79" s="11"/>
      <c r="M79" s="11"/>
      <c r="N79" s="11"/>
      <c r="O79" s="11"/>
      <c r="P79" s="23"/>
      <c r="Q79" s="11"/>
      <c r="R79" s="11"/>
      <c r="S79" s="11"/>
      <c r="T79" s="11"/>
      <c r="U79" s="11"/>
      <c r="V79" s="11"/>
      <c r="W79" s="11"/>
    </row>
    <row r="80" ht="18.75" customHeight="1" spans="1:23">
      <c r="A80" s="9" t="s">
        <v>331</v>
      </c>
      <c r="B80" s="9" t="s">
        <v>386</v>
      </c>
      <c r="C80" s="10" t="s">
        <v>385</v>
      </c>
      <c r="D80" s="9" t="s">
        <v>60</v>
      </c>
      <c r="E80" s="9" t="s">
        <v>127</v>
      </c>
      <c r="F80" s="9" t="s">
        <v>128</v>
      </c>
      <c r="G80" s="9" t="s">
        <v>333</v>
      </c>
      <c r="H80" s="9" t="s">
        <v>334</v>
      </c>
      <c r="I80" s="11">
        <v>66528</v>
      </c>
      <c r="J80" s="11">
        <v>66528</v>
      </c>
      <c r="K80" s="11">
        <v>66528</v>
      </c>
      <c r="L80" s="11"/>
      <c r="M80" s="11"/>
      <c r="N80" s="11"/>
      <c r="O80" s="11"/>
      <c r="P80" s="23"/>
      <c r="Q80" s="11"/>
      <c r="R80" s="11"/>
      <c r="S80" s="11"/>
      <c r="T80" s="11"/>
      <c r="U80" s="11"/>
      <c r="V80" s="11"/>
      <c r="W80" s="11"/>
    </row>
    <row r="81" ht="18.75" customHeight="1" spans="1:23">
      <c r="A81" s="12"/>
      <c r="B81" s="12"/>
      <c r="C81" s="10" t="s">
        <v>387</v>
      </c>
      <c r="D81" s="12"/>
      <c r="E81" s="12"/>
      <c r="F81" s="12"/>
      <c r="G81" s="12"/>
      <c r="H81" s="12"/>
      <c r="I81" s="11">
        <v>320000</v>
      </c>
      <c r="J81" s="11">
        <v>320000</v>
      </c>
      <c r="K81" s="11">
        <v>320000</v>
      </c>
      <c r="L81" s="11"/>
      <c r="M81" s="11"/>
      <c r="N81" s="11"/>
      <c r="O81" s="11"/>
      <c r="P81" s="11"/>
      <c r="Q81" s="11"/>
      <c r="R81" s="11"/>
      <c r="S81" s="11"/>
      <c r="T81" s="11"/>
      <c r="U81" s="11"/>
      <c r="V81" s="11"/>
      <c r="W81" s="11"/>
    </row>
    <row r="82" ht="18.75" customHeight="1" spans="1:23">
      <c r="A82" s="9" t="s">
        <v>326</v>
      </c>
      <c r="B82" s="89" t="s">
        <v>388</v>
      </c>
      <c r="C82" s="10" t="s">
        <v>387</v>
      </c>
      <c r="D82" s="9" t="s">
        <v>60</v>
      </c>
      <c r="E82" s="9">
        <v>2130701</v>
      </c>
      <c r="F82" s="9" t="s">
        <v>165</v>
      </c>
      <c r="G82" s="9">
        <v>30905</v>
      </c>
      <c r="H82" s="9" t="s">
        <v>376</v>
      </c>
      <c r="I82" s="11">
        <v>70459.68</v>
      </c>
      <c r="J82" s="11">
        <v>70459.68</v>
      </c>
      <c r="K82" s="11">
        <v>70459.68</v>
      </c>
      <c r="L82" s="11"/>
      <c r="M82" s="11"/>
      <c r="N82" s="11"/>
      <c r="O82" s="11"/>
      <c r="P82" s="11"/>
      <c r="Q82" s="11"/>
      <c r="R82" s="11"/>
      <c r="S82" s="11"/>
      <c r="T82" s="11"/>
      <c r="U82" s="11"/>
      <c r="V82" s="11"/>
      <c r="W82" s="11"/>
    </row>
    <row r="83" ht="18.75" customHeight="1" spans="1:23">
      <c r="A83" s="9" t="s">
        <v>326</v>
      </c>
      <c r="B83" s="89" t="s">
        <v>388</v>
      </c>
      <c r="C83" s="10" t="s">
        <v>387</v>
      </c>
      <c r="D83" s="9" t="s">
        <v>60</v>
      </c>
      <c r="E83" s="9">
        <v>2130701</v>
      </c>
      <c r="F83" s="9" t="s">
        <v>165</v>
      </c>
      <c r="G83" s="9">
        <v>30905</v>
      </c>
      <c r="H83" s="9" t="s">
        <v>376</v>
      </c>
      <c r="I83" s="11">
        <v>26930.86</v>
      </c>
      <c r="J83" s="11">
        <v>26930.86</v>
      </c>
      <c r="K83" s="11">
        <v>26930.86</v>
      </c>
      <c r="L83" s="11"/>
      <c r="M83" s="11"/>
      <c r="N83" s="11"/>
      <c r="O83" s="11"/>
      <c r="P83" s="11"/>
      <c r="Q83" s="11"/>
      <c r="R83" s="11"/>
      <c r="S83" s="11"/>
      <c r="T83" s="11"/>
      <c r="U83" s="11"/>
      <c r="V83" s="11"/>
      <c r="W83" s="11"/>
    </row>
    <row r="84" ht="18.75" customHeight="1" spans="1:23">
      <c r="A84" s="9" t="s">
        <v>326</v>
      </c>
      <c r="B84" s="89" t="s">
        <v>388</v>
      </c>
      <c r="C84" s="10" t="s">
        <v>387</v>
      </c>
      <c r="D84" s="9" t="s">
        <v>60</v>
      </c>
      <c r="E84" s="9">
        <v>2130701</v>
      </c>
      <c r="F84" s="9" t="s">
        <v>165</v>
      </c>
      <c r="G84" s="9">
        <v>30905</v>
      </c>
      <c r="H84" s="9" t="s">
        <v>376</v>
      </c>
      <c r="I84" s="11">
        <v>222609.46</v>
      </c>
      <c r="J84" s="11">
        <v>222609.46</v>
      </c>
      <c r="K84" s="11">
        <v>222609.46</v>
      </c>
      <c r="L84" s="11"/>
      <c r="M84" s="11"/>
      <c r="N84" s="11"/>
      <c r="O84" s="11"/>
      <c r="P84" s="11"/>
      <c r="Q84" s="11"/>
      <c r="R84" s="11"/>
      <c r="S84" s="11"/>
      <c r="T84" s="11"/>
      <c r="U84" s="11"/>
      <c r="V84" s="11"/>
      <c r="W84" s="11"/>
    </row>
    <row r="85" ht="18.75" customHeight="1" spans="1:23">
      <c r="A85" s="12"/>
      <c r="B85" s="9"/>
      <c r="C85" s="10" t="s">
        <v>389</v>
      </c>
      <c r="D85" s="12"/>
      <c r="E85" s="12"/>
      <c r="F85" s="9"/>
      <c r="G85" s="9"/>
      <c r="H85" s="9"/>
      <c r="I85" s="11">
        <v>110000</v>
      </c>
      <c r="J85" s="11">
        <v>110000</v>
      </c>
      <c r="K85" s="11">
        <v>110000</v>
      </c>
      <c r="L85" s="11"/>
      <c r="M85" s="11"/>
      <c r="N85" s="11"/>
      <c r="O85" s="11"/>
      <c r="P85" s="11"/>
      <c r="Q85" s="11"/>
      <c r="R85" s="11"/>
      <c r="S85" s="11"/>
      <c r="T85" s="11"/>
      <c r="U85" s="11"/>
      <c r="V85" s="11"/>
      <c r="W85" s="11"/>
    </row>
    <row r="86" ht="18.75" customHeight="1" spans="1:23">
      <c r="A86" s="9" t="s">
        <v>326</v>
      </c>
      <c r="B86" s="89" t="s">
        <v>390</v>
      </c>
      <c r="C86" s="10" t="s">
        <v>389</v>
      </c>
      <c r="D86" s="9" t="s">
        <v>60</v>
      </c>
      <c r="E86" s="9">
        <v>2010199</v>
      </c>
      <c r="F86" s="9" t="s">
        <v>85</v>
      </c>
      <c r="G86" s="9">
        <v>31005</v>
      </c>
      <c r="H86" s="9" t="s">
        <v>376</v>
      </c>
      <c r="I86" s="11">
        <v>110000</v>
      </c>
      <c r="J86" s="11">
        <v>110000</v>
      </c>
      <c r="K86" s="11">
        <v>110000</v>
      </c>
      <c r="L86" s="11"/>
      <c r="M86" s="11"/>
      <c r="N86" s="11"/>
      <c r="O86" s="11"/>
      <c r="P86" s="11"/>
      <c r="Q86" s="11"/>
      <c r="R86" s="11"/>
      <c r="S86" s="11"/>
      <c r="T86" s="11"/>
      <c r="U86" s="11"/>
      <c r="V86" s="11"/>
      <c r="W86" s="11"/>
    </row>
    <row r="87" ht="18.75" customHeight="1" spans="1:23">
      <c r="A87" s="12"/>
      <c r="B87" s="9"/>
      <c r="C87" s="10" t="s">
        <v>344</v>
      </c>
      <c r="D87" s="9"/>
      <c r="E87" s="9"/>
      <c r="F87" s="12"/>
      <c r="G87" s="12"/>
      <c r="H87" s="12"/>
      <c r="I87" s="11">
        <v>11700</v>
      </c>
      <c r="J87" s="11">
        <v>11700</v>
      </c>
      <c r="K87" s="11">
        <v>11700</v>
      </c>
      <c r="L87" s="11"/>
      <c r="M87" s="11"/>
      <c r="N87" s="11"/>
      <c r="O87" s="11"/>
      <c r="P87" s="11"/>
      <c r="Q87" s="11"/>
      <c r="R87" s="11"/>
      <c r="S87" s="11"/>
      <c r="T87" s="11"/>
      <c r="U87" s="11"/>
      <c r="V87" s="11"/>
      <c r="W87" s="11"/>
    </row>
    <row r="88" ht="18.75" customHeight="1" spans="1:23">
      <c r="A88" s="12" t="s">
        <v>331</v>
      </c>
      <c r="B88" s="89" t="s">
        <v>345</v>
      </c>
      <c r="C88" s="10" t="s">
        <v>344</v>
      </c>
      <c r="D88" s="9" t="s">
        <v>60</v>
      </c>
      <c r="E88" s="9">
        <v>2109999</v>
      </c>
      <c r="F88" s="9" t="s">
        <v>143</v>
      </c>
      <c r="G88" s="9">
        <v>30305</v>
      </c>
      <c r="H88" s="9" t="s">
        <v>334</v>
      </c>
      <c r="I88" s="11">
        <v>2340</v>
      </c>
      <c r="J88" s="11">
        <v>2340</v>
      </c>
      <c r="K88" s="11">
        <v>2340</v>
      </c>
      <c r="L88" s="11"/>
      <c r="M88" s="11"/>
      <c r="N88" s="11"/>
      <c r="O88" s="11"/>
      <c r="P88" s="11"/>
      <c r="Q88" s="11"/>
      <c r="R88" s="11"/>
      <c r="S88" s="11"/>
      <c r="T88" s="11"/>
      <c r="U88" s="11"/>
      <c r="V88" s="11"/>
      <c r="W88" s="11"/>
    </row>
    <row r="89" ht="18.75" customHeight="1" spans="1:23">
      <c r="A89" s="12" t="s">
        <v>331</v>
      </c>
      <c r="B89" s="89" t="s">
        <v>345</v>
      </c>
      <c r="C89" s="10" t="s">
        <v>344</v>
      </c>
      <c r="D89" s="9" t="s">
        <v>60</v>
      </c>
      <c r="E89" s="9">
        <v>2109999</v>
      </c>
      <c r="F89" s="23" t="s">
        <v>143</v>
      </c>
      <c r="G89" s="23">
        <v>30305</v>
      </c>
      <c r="H89" s="23" t="s">
        <v>334</v>
      </c>
      <c r="I89" s="11">
        <v>9360</v>
      </c>
      <c r="J89" s="11">
        <v>9360</v>
      </c>
      <c r="K89" s="11">
        <v>9360</v>
      </c>
      <c r="L89" s="11"/>
      <c r="M89" s="11"/>
      <c r="N89" s="11"/>
      <c r="O89" s="11"/>
      <c r="P89" s="11"/>
      <c r="Q89" s="11"/>
      <c r="R89" s="11"/>
      <c r="S89" s="11"/>
      <c r="T89" s="11"/>
      <c r="U89" s="11"/>
      <c r="V89" s="11"/>
      <c r="W89" s="11"/>
    </row>
    <row r="90" ht="18.75" customHeight="1" spans="1:23">
      <c r="A90" s="12"/>
      <c r="B90" s="9"/>
      <c r="C90" s="10" t="s">
        <v>391</v>
      </c>
      <c r="D90" s="9"/>
      <c r="E90" s="9"/>
      <c r="F90" s="9"/>
      <c r="G90" s="9"/>
      <c r="H90" s="9"/>
      <c r="I90" s="11">
        <v>600000</v>
      </c>
      <c r="J90" s="11">
        <v>600000</v>
      </c>
      <c r="K90" s="11">
        <v>600000</v>
      </c>
      <c r="L90" s="11"/>
      <c r="M90" s="11"/>
      <c r="N90" s="11"/>
      <c r="O90" s="11"/>
      <c r="P90" s="11"/>
      <c r="Q90" s="11"/>
      <c r="R90" s="11"/>
      <c r="S90" s="11"/>
      <c r="T90" s="11"/>
      <c r="U90" s="11"/>
      <c r="V90" s="11"/>
      <c r="W90" s="11"/>
    </row>
    <row r="91" ht="18.75" customHeight="1" spans="1:23">
      <c r="A91" s="12" t="s">
        <v>326</v>
      </c>
      <c r="B91" s="89" t="s">
        <v>392</v>
      </c>
      <c r="C91" s="10" t="s">
        <v>391</v>
      </c>
      <c r="D91" s="9" t="s">
        <v>60</v>
      </c>
      <c r="E91" s="9">
        <v>2296099</v>
      </c>
      <c r="F91" s="9" t="s">
        <v>189</v>
      </c>
      <c r="G91" s="9">
        <v>31005</v>
      </c>
      <c r="H91" s="9" t="s">
        <v>376</v>
      </c>
      <c r="I91" s="11">
        <v>50000</v>
      </c>
      <c r="J91" s="11">
        <v>50000</v>
      </c>
      <c r="K91" s="11">
        <v>50000</v>
      </c>
      <c r="L91" s="11"/>
      <c r="M91" s="11"/>
      <c r="N91" s="11"/>
      <c r="O91" s="11"/>
      <c r="P91" s="11"/>
      <c r="Q91" s="11"/>
      <c r="R91" s="11"/>
      <c r="S91" s="11"/>
      <c r="T91" s="11"/>
      <c r="U91" s="11"/>
      <c r="V91" s="11"/>
      <c r="W91" s="11"/>
    </row>
    <row r="92" ht="18.75" customHeight="1" spans="1:23">
      <c r="A92" s="12" t="s">
        <v>326</v>
      </c>
      <c r="B92" s="89" t="s">
        <v>392</v>
      </c>
      <c r="C92" s="10" t="s">
        <v>391</v>
      </c>
      <c r="D92" s="9" t="s">
        <v>60</v>
      </c>
      <c r="E92" s="9">
        <v>2296099</v>
      </c>
      <c r="F92" s="23" t="s">
        <v>189</v>
      </c>
      <c r="G92" s="23">
        <v>31005</v>
      </c>
      <c r="H92" s="23" t="s">
        <v>376</v>
      </c>
      <c r="I92" s="11">
        <v>550000</v>
      </c>
      <c r="J92" s="11">
        <v>550000</v>
      </c>
      <c r="K92" s="11">
        <v>550000</v>
      </c>
      <c r="L92" s="11"/>
      <c r="M92" s="11"/>
      <c r="N92" s="11"/>
      <c r="O92" s="11"/>
      <c r="P92" s="11"/>
      <c r="Q92" s="11"/>
      <c r="R92" s="11"/>
      <c r="S92" s="11"/>
      <c r="T92" s="11"/>
      <c r="U92" s="11"/>
      <c r="V92" s="11"/>
      <c r="W92" s="11"/>
    </row>
    <row r="93" ht="18.75" customHeight="1" spans="1:23">
      <c r="A93" s="12"/>
      <c r="B93" s="9"/>
      <c r="C93" s="10" t="s">
        <v>393</v>
      </c>
      <c r="D93" s="9"/>
      <c r="E93" s="9"/>
      <c r="F93" s="9"/>
      <c r="G93" s="9"/>
      <c r="H93" s="9"/>
      <c r="I93" s="11">
        <v>115000</v>
      </c>
      <c r="J93" s="11">
        <v>115000</v>
      </c>
      <c r="K93" s="11">
        <v>115000</v>
      </c>
      <c r="L93" s="11"/>
      <c r="M93" s="11"/>
      <c r="N93" s="11"/>
      <c r="O93" s="11"/>
      <c r="P93" s="11"/>
      <c r="Q93" s="11"/>
      <c r="R93" s="11"/>
      <c r="S93" s="11"/>
      <c r="T93" s="11"/>
      <c r="U93" s="11"/>
      <c r="V93" s="11"/>
      <c r="W93" s="11"/>
    </row>
    <row r="94" ht="18.75" customHeight="1" spans="1:23">
      <c r="A94" s="12" t="s">
        <v>340</v>
      </c>
      <c r="B94" s="89" t="s">
        <v>394</v>
      </c>
      <c r="C94" s="10" t="s">
        <v>393</v>
      </c>
      <c r="D94" s="9" t="s">
        <v>60</v>
      </c>
      <c r="E94" s="9" t="s">
        <v>395</v>
      </c>
      <c r="F94" s="9" t="s">
        <v>188</v>
      </c>
      <c r="G94" s="9">
        <v>31005</v>
      </c>
      <c r="H94" s="9" t="s">
        <v>376</v>
      </c>
      <c r="I94" s="11">
        <v>15000</v>
      </c>
      <c r="J94" s="11">
        <v>15000</v>
      </c>
      <c r="K94" s="11">
        <v>15000</v>
      </c>
      <c r="L94" s="11"/>
      <c r="M94" s="11"/>
      <c r="N94" s="11"/>
      <c r="O94" s="11"/>
      <c r="P94" s="11"/>
      <c r="Q94" s="11"/>
      <c r="R94" s="11"/>
      <c r="S94" s="11"/>
      <c r="T94" s="11"/>
      <c r="U94" s="11"/>
      <c r="V94" s="11"/>
      <c r="W94" s="11"/>
    </row>
    <row r="95" ht="18.75" customHeight="1" spans="1:23">
      <c r="A95" s="12" t="s">
        <v>340</v>
      </c>
      <c r="B95" s="89" t="s">
        <v>394</v>
      </c>
      <c r="C95" s="10" t="s">
        <v>393</v>
      </c>
      <c r="D95" s="9" t="s">
        <v>60</v>
      </c>
      <c r="E95" s="9" t="s">
        <v>396</v>
      </c>
      <c r="F95" s="23" t="s">
        <v>189</v>
      </c>
      <c r="G95" s="23">
        <v>31005</v>
      </c>
      <c r="H95" s="23" t="s">
        <v>376</v>
      </c>
      <c r="I95" s="11">
        <v>15000</v>
      </c>
      <c r="J95" s="11">
        <v>15000</v>
      </c>
      <c r="K95" s="11">
        <v>15000</v>
      </c>
      <c r="L95" s="11"/>
      <c r="M95" s="11"/>
      <c r="N95" s="11"/>
      <c r="O95" s="11"/>
      <c r="P95" s="11"/>
      <c r="Q95" s="11"/>
      <c r="R95" s="11"/>
      <c r="S95" s="11"/>
      <c r="T95" s="11"/>
      <c r="U95" s="11"/>
      <c r="V95" s="11"/>
      <c r="W95" s="11"/>
    </row>
    <row r="96" ht="18.75" customHeight="1" spans="1:23">
      <c r="A96" s="12" t="s">
        <v>340</v>
      </c>
      <c r="B96" s="89" t="s">
        <v>394</v>
      </c>
      <c r="C96" s="10" t="s">
        <v>393</v>
      </c>
      <c r="D96" s="9" t="s">
        <v>60</v>
      </c>
      <c r="E96" s="9" t="s">
        <v>396</v>
      </c>
      <c r="F96" s="9" t="s">
        <v>189</v>
      </c>
      <c r="G96" s="9">
        <v>31005</v>
      </c>
      <c r="H96" s="9" t="s">
        <v>376</v>
      </c>
      <c r="I96" s="11">
        <v>9000</v>
      </c>
      <c r="J96" s="11">
        <v>9000</v>
      </c>
      <c r="K96" s="11">
        <v>9000</v>
      </c>
      <c r="L96" s="11"/>
      <c r="M96" s="11"/>
      <c r="N96" s="11"/>
      <c r="O96" s="11"/>
      <c r="P96" s="11"/>
      <c r="Q96" s="11"/>
      <c r="R96" s="11"/>
      <c r="S96" s="11"/>
      <c r="T96" s="11"/>
      <c r="U96" s="11"/>
      <c r="V96" s="11"/>
      <c r="W96" s="11"/>
    </row>
    <row r="97" ht="18.75" customHeight="1" spans="1:23">
      <c r="A97" s="12" t="s">
        <v>340</v>
      </c>
      <c r="B97" s="89" t="s">
        <v>394</v>
      </c>
      <c r="C97" s="10" t="s">
        <v>393</v>
      </c>
      <c r="D97" s="9" t="s">
        <v>60</v>
      </c>
      <c r="E97" s="9" t="s">
        <v>396</v>
      </c>
      <c r="F97" s="9" t="s">
        <v>189</v>
      </c>
      <c r="G97" s="9">
        <v>31005</v>
      </c>
      <c r="H97" s="9" t="s">
        <v>376</v>
      </c>
      <c r="I97" s="11">
        <v>11680</v>
      </c>
      <c r="J97" s="11">
        <v>11680</v>
      </c>
      <c r="K97" s="11">
        <v>11680</v>
      </c>
      <c r="L97" s="11"/>
      <c r="M97" s="11"/>
      <c r="N97" s="11"/>
      <c r="O97" s="11"/>
      <c r="P97" s="11"/>
      <c r="Q97" s="11"/>
      <c r="R97" s="11"/>
      <c r="S97" s="11"/>
      <c r="T97" s="11"/>
      <c r="U97" s="11"/>
      <c r="V97" s="11"/>
      <c r="W97" s="11"/>
    </row>
    <row r="98" ht="18.75" customHeight="1" spans="1:23">
      <c r="A98" s="12" t="s">
        <v>340</v>
      </c>
      <c r="B98" s="89" t="s">
        <v>394</v>
      </c>
      <c r="C98" s="10" t="s">
        <v>393</v>
      </c>
      <c r="D98" s="9" t="s">
        <v>60</v>
      </c>
      <c r="E98" s="9" t="s">
        <v>396</v>
      </c>
      <c r="F98" s="23" t="s">
        <v>189</v>
      </c>
      <c r="G98" s="23">
        <v>31005</v>
      </c>
      <c r="H98" s="23" t="s">
        <v>376</v>
      </c>
      <c r="I98" s="11">
        <v>64320</v>
      </c>
      <c r="J98" s="11">
        <v>64320</v>
      </c>
      <c r="K98" s="11">
        <v>64320</v>
      </c>
      <c r="L98" s="11"/>
      <c r="M98" s="11"/>
      <c r="N98" s="11"/>
      <c r="O98" s="11"/>
      <c r="P98" s="11"/>
      <c r="Q98" s="11"/>
      <c r="R98" s="11"/>
      <c r="S98" s="11"/>
      <c r="T98" s="11"/>
      <c r="U98" s="11"/>
      <c r="V98" s="11"/>
      <c r="W98" s="11"/>
    </row>
    <row r="99" ht="18.75" customHeight="1" spans="1:23">
      <c r="A99" s="12"/>
      <c r="B99" s="9"/>
      <c r="C99" s="10" t="s">
        <v>397</v>
      </c>
      <c r="D99" s="9"/>
      <c r="E99" s="9"/>
      <c r="F99" s="9"/>
      <c r="G99" s="9"/>
      <c r="H99" s="9"/>
      <c r="I99" s="11">
        <v>100000</v>
      </c>
      <c r="J99" s="11">
        <v>100000</v>
      </c>
      <c r="K99" s="11">
        <v>100000</v>
      </c>
      <c r="L99" s="11"/>
      <c r="M99" s="11"/>
      <c r="N99" s="11"/>
      <c r="O99" s="11"/>
      <c r="P99" s="11"/>
      <c r="Q99" s="11"/>
      <c r="R99" s="11"/>
      <c r="S99" s="11"/>
      <c r="T99" s="11"/>
      <c r="U99" s="11"/>
      <c r="V99" s="11"/>
      <c r="W99" s="11"/>
    </row>
    <row r="100" ht="18.75" customHeight="1" spans="1:23">
      <c r="A100" s="12" t="s">
        <v>340</v>
      </c>
      <c r="B100" s="89" t="s">
        <v>398</v>
      </c>
      <c r="C100" s="10" t="s">
        <v>397</v>
      </c>
      <c r="D100" s="9" t="s">
        <v>60</v>
      </c>
      <c r="E100" s="9">
        <v>2013299</v>
      </c>
      <c r="F100" s="9" t="s">
        <v>104</v>
      </c>
      <c r="G100" s="9">
        <v>31005</v>
      </c>
      <c r="H100" s="9" t="s">
        <v>376</v>
      </c>
      <c r="I100" s="11">
        <v>50000</v>
      </c>
      <c r="J100" s="11">
        <v>50000</v>
      </c>
      <c r="K100" s="11">
        <v>50000</v>
      </c>
      <c r="L100" s="11"/>
      <c r="M100" s="11"/>
      <c r="N100" s="11"/>
      <c r="O100" s="11"/>
      <c r="P100" s="11"/>
      <c r="Q100" s="11"/>
      <c r="R100" s="11"/>
      <c r="S100" s="11"/>
      <c r="T100" s="11"/>
      <c r="U100" s="11"/>
      <c r="V100" s="11"/>
      <c r="W100" s="11"/>
    </row>
    <row r="101" ht="18.75" customHeight="1" spans="1:23">
      <c r="A101" s="12" t="s">
        <v>340</v>
      </c>
      <c r="B101" s="89" t="s">
        <v>398</v>
      </c>
      <c r="C101" s="10" t="s">
        <v>397</v>
      </c>
      <c r="D101" s="9" t="s">
        <v>60</v>
      </c>
      <c r="E101" s="9">
        <v>2013299</v>
      </c>
      <c r="F101" s="23" t="s">
        <v>104</v>
      </c>
      <c r="G101" s="23">
        <v>31005</v>
      </c>
      <c r="H101" s="23" t="s">
        <v>376</v>
      </c>
      <c r="I101" s="11">
        <v>50000</v>
      </c>
      <c r="J101" s="11">
        <v>50000</v>
      </c>
      <c r="K101" s="11">
        <v>50000</v>
      </c>
      <c r="L101" s="11"/>
      <c r="M101" s="11"/>
      <c r="N101" s="11"/>
      <c r="O101" s="11"/>
      <c r="P101" s="11"/>
      <c r="Q101" s="11"/>
      <c r="R101" s="11"/>
      <c r="S101" s="11"/>
      <c r="T101" s="11"/>
      <c r="U101" s="11"/>
      <c r="V101" s="11"/>
      <c r="W101" s="11"/>
    </row>
    <row r="102" ht="18.75" customHeight="1" spans="1:23">
      <c r="A102" s="12"/>
      <c r="B102" s="9"/>
      <c r="C102" s="10" t="s">
        <v>399</v>
      </c>
      <c r="D102" s="9"/>
      <c r="E102" s="9"/>
      <c r="F102" s="9"/>
      <c r="G102" s="9"/>
      <c r="H102" s="9"/>
      <c r="I102" s="11">
        <v>30000</v>
      </c>
      <c r="J102" s="11">
        <v>30000</v>
      </c>
      <c r="K102" s="11">
        <v>30000</v>
      </c>
      <c r="L102" s="11"/>
      <c r="M102" s="11"/>
      <c r="N102" s="11"/>
      <c r="O102" s="11"/>
      <c r="P102" s="11"/>
      <c r="Q102" s="11"/>
      <c r="R102" s="11"/>
      <c r="S102" s="11"/>
      <c r="T102" s="11"/>
      <c r="U102" s="11"/>
      <c r="V102" s="11"/>
      <c r="W102" s="11"/>
    </row>
    <row r="103" ht="18.75" customHeight="1" spans="1:23">
      <c r="A103" s="55" t="s">
        <v>326</v>
      </c>
      <c r="B103" s="9" t="s">
        <v>400</v>
      </c>
      <c r="C103" s="10" t="s">
        <v>399</v>
      </c>
      <c r="D103" s="9" t="s">
        <v>60</v>
      </c>
      <c r="E103" s="9">
        <v>2129999</v>
      </c>
      <c r="F103" s="9" t="s">
        <v>150</v>
      </c>
      <c r="G103" s="9">
        <v>31006</v>
      </c>
      <c r="H103" s="9" t="s">
        <v>401</v>
      </c>
      <c r="I103" s="11">
        <v>30000</v>
      </c>
      <c r="J103" s="11">
        <v>30000</v>
      </c>
      <c r="K103" s="11">
        <v>30000</v>
      </c>
      <c r="L103" s="11"/>
      <c r="M103" s="11"/>
      <c r="N103" s="11"/>
      <c r="O103" s="11"/>
      <c r="P103" s="11"/>
      <c r="Q103" s="11"/>
      <c r="R103" s="11"/>
      <c r="S103" s="11"/>
      <c r="T103" s="11"/>
      <c r="U103" s="11"/>
      <c r="V103" s="11"/>
      <c r="W103" s="11"/>
    </row>
    <row r="104" ht="18.75" customHeight="1" spans="1:23">
      <c r="A104" s="12"/>
      <c r="B104" s="9"/>
      <c r="C104" s="10" t="s">
        <v>402</v>
      </c>
      <c r="D104" s="9"/>
      <c r="E104" s="9"/>
      <c r="F104" s="23"/>
      <c r="G104" s="23"/>
      <c r="H104" s="23"/>
      <c r="I104" s="11">
        <v>10000</v>
      </c>
      <c r="J104" s="11">
        <v>10000</v>
      </c>
      <c r="K104" s="11">
        <v>10000</v>
      </c>
      <c r="L104" s="11"/>
      <c r="M104" s="11"/>
      <c r="N104" s="11"/>
      <c r="O104" s="11"/>
      <c r="P104" s="11"/>
      <c r="Q104" s="11"/>
      <c r="R104" s="11"/>
      <c r="S104" s="11"/>
      <c r="T104" s="11"/>
      <c r="U104" s="11"/>
      <c r="V104" s="11"/>
      <c r="W104" s="11"/>
    </row>
    <row r="105" ht="18.75" customHeight="1" spans="1:23">
      <c r="A105" s="55" t="s">
        <v>340</v>
      </c>
      <c r="B105" s="9" t="s">
        <v>403</v>
      </c>
      <c r="C105" s="10" t="s">
        <v>402</v>
      </c>
      <c r="D105" s="9" t="s">
        <v>60</v>
      </c>
      <c r="E105" s="9">
        <v>2010108</v>
      </c>
      <c r="F105" s="9" t="s">
        <v>84</v>
      </c>
      <c r="G105" s="9">
        <v>30201</v>
      </c>
      <c r="H105" s="9" t="s">
        <v>280</v>
      </c>
      <c r="I105" s="11">
        <v>10000</v>
      </c>
      <c r="J105" s="11">
        <v>10000</v>
      </c>
      <c r="K105" s="11">
        <v>10000</v>
      </c>
      <c r="L105" s="11"/>
      <c r="M105" s="11"/>
      <c r="N105" s="11"/>
      <c r="O105" s="11"/>
      <c r="P105" s="11"/>
      <c r="Q105" s="11"/>
      <c r="R105" s="11"/>
      <c r="S105" s="11"/>
      <c r="T105" s="11"/>
      <c r="U105" s="11"/>
      <c r="V105" s="11"/>
      <c r="W105" s="11"/>
    </row>
    <row r="106" ht="18.75" customHeight="1" spans="1:23">
      <c r="A106" s="12"/>
      <c r="B106" s="9"/>
      <c r="C106" s="10" t="s">
        <v>404</v>
      </c>
      <c r="D106" s="9"/>
      <c r="E106" s="9"/>
      <c r="F106" s="9"/>
      <c r="G106" s="9"/>
      <c r="H106" s="9"/>
      <c r="I106" s="11">
        <v>637100</v>
      </c>
      <c r="J106" s="11">
        <v>637100</v>
      </c>
      <c r="K106" s="11">
        <v>637100</v>
      </c>
      <c r="L106" s="11"/>
      <c r="M106" s="11"/>
      <c r="N106" s="11"/>
      <c r="O106" s="11"/>
      <c r="P106" s="11"/>
      <c r="Q106" s="11"/>
      <c r="R106" s="11"/>
      <c r="S106" s="11"/>
      <c r="T106" s="11"/>
      <c r="U106" s="11"/>
      <c r="V106" s="11"/>
      <c r="W106" s="11"/>
    </row>
    <row r="107" ht="18.75" customHeight="1" spans="1:23">
      <c r="A107" s="55" t="s">
        <v>326</v>
      </c>
      <c r="B107" s="9" t="s">
        <v>405</v>
      </c>
      <c r="C107" s="10" t="s">
        <v>406</v>
      </c>
      <c r="D107" s="9" t="s">
        <v>60</v>
      </c>
      <c r="E107" s="9">
        <v>2140106</v>
      </c>
      <c r="F107" s="23" t="s">
        <v>173</v>
      </c>
      <c r="G107" s="23">
        <v>30227</v>
      </c>
      <c r="H107" s="23" t="s">
        <v>356</v>
      </c>
      <c r="I107" s="11">
        <v>637100</v>
      </c>
      <c r="J107" s="11">
        <v>637100</v>
      </c>
      <c r="K107" s="11">
        <v>637100</v>
      </c>
      <c r="L107" s="11"/>
      <c r="M107" s="11"/>
      <c r="N107" s="11"/>
      <c r="O107" s="11"/>
      <c r="P107" s="11"/>
      <c r="Q107" s="11"/>
      <c r="R107" s="11"/>
      <c r="S107" s="11"/>
      <c r="T107" s="11"/>
      <c r="U107" s="11"/>
      <c r="V107" s="11"/>
      <c r="W107" s="11"/>
    </row>
    <row r="108" ht="18.75" customHeight="1" spans="1:23">
      <c r="A108" s="12"/>
      <c r="B108" s="9"/>
      <c r="C108" s="10" t="s">
        <v>407</v>
      </c>
      <c r="D108" s="9"/>
      <c r="E108" s="9"/>
      <c r="F108" s="9"/>
      <c r="G108" s="9"/>
      <c r="H108" s="9"/>
      <c r="I108" s="11">
        <v>37200</v>
      </c>
      <c r="J108" s="11">
        <v>37200</v>
      </c>
      <c r="K108" s="11">
        <v>37200</v>
      </c>
      <c r="L108" s="11"/>
      <c r="M108" s="11"/>
      <c r="N108" s="11"/>
      <c r="O108" s="11"/>
      <c r="P108" s="11"/>
      <c r="Q108" s="11"/>
      <c r="R108" s="11"/>
      <c r="S108" s="11"/>
      <c r="T108" s="11"/>
      <c r="U108" s="11"/>
      <c r="V108" s="11"/>
      <c r="W108" s="11"/>
    </row>
    <row r="109" ht="18.75" customHeight="1" spans="1:23">
      <c r="A109" s="55" t="s">
        <v>326</v>
      </c>
      <c r="B109" s="9" t="s">
        <v>408</v>
      </c>
      <c r="C109" s="10" t="s">
        <v>407</v>
      </c>
      <c r="D109" s="9" t="s">
        <v>60</v>
      </c>
      <c r="E109" s="9">
        <v>2013202</v>
      </c>
      <c r="F109" s="9" t="s">
        <v>102</v>
      </c>
      <c r="G109" s="9">
        <v>30305</v>
      </c>
      <c r="H109" s="9" t="s">
        <v>334</v>
      </c>
      <c r="I109" s="11">
        <v>37200</v>
      </c>
      <c r="J109" s="11">
        <v>37200</v>
      </c>
      <c r="K109" s="11">
        <v>37200</v>
      </c>
      <c r="L109" s="11"/>
      <c r="M109" s="11"/>
      <c r="N109" s="11"/>
      <c r="O109" s="11"/>
      <c r="P109" s="11"/>
      <c r="Q109" s="11"/>
      <c r="R109" s="11"/>
      <c r="S109" s="11"/>
      <c r="T109" s="11"/>
      <c r="U109" s="11"/>
      <c r="V109" s="11"/>
      <c r="W109" s="11"/>
    </row>
    <row r="110" ht="18.75" customHeight="1" spans="1:23">
      <c r="A110" s="12"/>
      <c r="B110" s="9"/>
      <c r="C110" s="10" t="s">
        <v>409</v>
      </c>
      <c r="D110" s="9"/>
      <c r="E110" s="9"/>
      <c r="F110" s="23"/>
      <c r="G110" s="23"/>
      <c r="H110" s="23"/>
      <c r="I110" s="11">
        <v>25000</v>
      </c>
      <c r="J110" s="11">
        <v>25000</v>
      </c>
      <c r="K110" s="11">
        <v>25000</v>
      </c>
      <c r="L110" s="11"/>
      <c r="M110" s="11"/>
      <c r="N110" s="11"/>
      <c r="O110" s="11"/>
      <c r="P110" s="11"/>
      <c r="Q110" s="11"/>
      <c r="R110" s="11"/>
      <c r="S110" s="11"/>
      <c r="T110" s="11"/>
      <c r="U110" s="11"/>
      <c r="V110" s="11"/>
      <c r="W110" s="11"/>
    </row>
    <row r="111" ht="18.75" customHeight="1" spans="1:23">
      <c r="A111" s="55" t="s">
        <v>326</v>
      </c>
      <c r="B111" s="9" t="s">
        <v>410</v>
      </c>
      <c r="C111" s="10" t="s">
        <v>409</v>
      </c>
      <c r="D111" s="9" t="s">
        <v>60</v>
      </c>
      <c r="E111" s="9">
        <v>2130234</v>
      </c>
      <c r="F111" s="9" t="s">
        <v>158</v>
      </c>
      <c r="G111" s="9">
        <v>30201</v>
      </c>
      <c r="H111" s="9" t="s">
        <v>280</v>
      </c>
      <c r="I111" s="11">
        <v>25000</v>
      </c>
      <c r="J111" s="11">
        <v>25000</v>
      </c>
      <c r="K111" s="11">
        <v>25000</v>
      </c>
      <c r="L111" s="11"/>
      <c r="M111" s="11"/>
      <c r="N111" s="11"/>
      <c r="O111" s="11"/>
      <c r="P111" s="11"/>
      <c r="Q111" s="11"/>
      <c r="R111" s="11"/>
      <c r="S111" s="11"/>
      <c r="T111" s="11"/>
      <c r="U111" s="11"/>
      <c r="V111" s="11"/>
      <c r="W111" s="11"/>
    </row>
    <row r="112" ht="18.75" customHeight="1" spans="1:23">
      <c r="A112" s="12"/>
      <c r="B112" s="9"/>
      <c r="C112" s="10" t="s">
        <v>411</v>
      </c>
      <c r="D112" s="9"/>
      <c r="E112" s="9"/>
      <c r="F112" s="9"/>
      <c r="G112" s="9"/>
      <c r="H112" s="9"/>
      <c r="I112" s="11">
        <v>419873.26</v>
      </c>
      <c r="J112" s="11">
        <v>419873.26</v>
      </c>
      <c r="K112" s="11">
        <v>419873.26</v>
      </c>
      <c r="L112" s="11"/>
      <c r="M112" s="11"/>
      <c r="N112" s="11"/>
      <c r="O112" s="11"/>
      <c r="P112" s="11"/>
      <c r="Q112" s="11"/>
      <c r="R112" s="11"/>
      <c r="S112" s="11"/>
      <c r="T112" s="11"/>
      <c r="U112" s="11"/>
      <c r="V112" s="11"/>
      <c r="W112" s="11"/>
    </row>
    <row r="113" ht="18.75" customHeight="1" spans="1:23">
      <c r="A113" s="55" t="s">
        <v>326</v>
      </c>
      <c r="B113" s="9" t="s">
        <v>412</v>
      </c>
      <c r="C113" s="10" t="s">
        <v>411</v>
      </c>
      <c r="D113" s="9" t="s">
        <v>60</v>
      </c>
      <c r="E113" s="9">
        <v>2130209</v>
      </c>
      <c r="F113" s="23" t="s">
        <v>157</v>
      </c>
      <c r="G113" s="23">
        <v>30226</v>
      </c>
      <c r="H113" s="23" t="s">
        <v>413</v>
      </c>
      <c r="I113" s="11">
        <v>83873.26</v>
      </c>
      <c r="J113" s="11">
        <v>83873.26</v>
      </c>
      <c r="K113" s="11">
        <v>83873.26</v>
      </c>
      <c r="L113" s="11"/>
      <c r="M113" s="11"/>
      <c r="N113" s="11"/>
      <c r="O113" s="11"/>
      <c r="P113" s="11"/>
      <c r="Q113" s="11"/>
      <c r="R113" s="11"/>
      <c r="S113" s="11"/>
      <c r="T113" s="11"/>
      <c r="U113" s="11"/>
      <c r="V113" s="11"/>
      <c r="W113" s="11"/>
    </row>
    <row r="114" ht="18.75" customHeight="1" spans="1:23">
      <c r="A114" s="55" t="s">
        <v>326</v>
      </c>
      <c r="B114" s="9" t="s">
        <v>412</v>
      </c>
      <c r="C114" s="10" t="s">
        <v>411</v>
      </c>
      <c r="D114" s="9" t="s">
        <v>60</v>
      </c>
      <c r="E114" s="9">
        <v>2130209</v>
      </c>
      <c r="F114" s="9" t="s">
        <v>157</v>
      </c>
      <c r="G114" s="9">
        <v>30226</v>
      </c>
      <c r="H114" s="9" t="s">
        <v>413</v>
      </c>
      <c r="I114" s="11">
        <v>336000</v>
      </c>
      <c r="J114" s="11">
        <v>336000</v>
      </c>
      <c r="K114" s="11">
        <v>336000</v>
      </c>
      <c r="L114" s="11"/>
      <c r="M114" s="11"/>
      <c r="N114" s="11"/>
      <c r="O114" s="11"/>
      <c r="P114" s="11"/>
      <c r="Q114" s="11"/>
      <c r="R114" s="11"/>
      <c r="S114" s="11"/>
      <c r="T114" s="11"/>
      <c r="U114" s="11"/>
      <c r="V114" s="11"/>
      <c r="W114" s="11"/>
    </row>
    <row r="115" ht="18.75" customHeight="1" spans="1:23">
      <c r="A115" s="12"/>
      <c r="B115" s="9"/>
      <c r="C115" s="10" t="s">
        <v>414</v>
      </c>
      <c r="D115" s="9"/>
      <c r="E115" s="9"/>
      <c r="F115" s="9"/>
      <c r="G115" s="9"/>
      <c r="H115" s="9"/>
      <c r="I115" s="11">
        <v>15200</v>
      </c>
      <c r="J115" s="11">
        <v>15200</v>
      </c>
      <c r="K115" s="11">
        <v>15200</v>
      </c>
      <c r="L115" s="11"/>
      <c r="M115" s="11"/>
      <c r="N115" s="11"/>
      <c r="O115" s="11"/>
      <c r="P115" s="11"/>
      <c r="Q115" s="11"/>
      <c r="R115" s="11"/>
      <c r="S115" s="11"/>
      <c r="T115" s="11"/>
      <c r="U115" s="11"/>
      <c r="V115" s="11"/>
      <c r="W115" s="11"/>
    </row>
    <row r="116" ht="18.75" customHeight="1" spans="1:23">
      <c r="A116" s="55" t="s">
        <v>326</v>
      </c>
      <c r="B116" s="9" t="s">
        <v>415</v>
      </c>
      <c r="C116" s="10" t="s">
        <v>416</v>
      </c>
      <c r="D116" s="9" t="s">
        <v>60</v>
      </c>
      <c r="E116" s="9">
        <v>2130234</v>
      </c>
      <c r="F116" s="23" t="s">
        <v>158</v>
      </c>
      <c r="G116" s="23">
        <v>30201</v>
      </c>
      <c r="H116" s="23" t="s">
        <v>280</v>
      </c>
      <c r="I116" s="11">
        <v>9900</v>
      </c>
      <c r="J116" s="11">
        <v>9900</v>
      </c>
      <c r="K116" s="11">
        <v>9900</v>
      </c>
      <c r="L116" s="11"/>
      <c r="M116" s="11"/>
      <c r="N116" s="11"/>
      <c r="O116" s="11"/>
      <c r="P116" s="11"/>
      <c r="Q116" s="11"/>
      <c r="R116" s="11"/>
      <c r="S116" s="11"/>
      <c r="T116" s="11"/>
      <c r="U116" s="11"/>
      <c r="V116" s="11"/>
      <c r="W116" s="11"/>
    </row>
    <row r="117" ht="18.75" customHeight="1" spans="1:23">
      <c r="A117" s="55" t="s">
        <v>326</v>
      </c>
      <c r="B117" s="9" t="s">
        <v>415</v>
      </c>
      <c r="C117" s="10" t="s">
        <v>414</v>
      </c>
      <c r="D117" s="9" t="s">
        <v>60</v>
      </c>
      <c r="E117" s="9">
        <v>2130234</v>
      </c>
      <c r="F117" s="9" t="s">
        <v>158</v>
      </c>
      <c r="G117" s="9">
        <v>30201</v>
      </c>
      <c r="H117" s="9" t="s">
        <v>280</v>
      </c>
      <c r="I117" s="11">
        <v>1800</v>
      </c>
      <c r="J117" s="11">
        <v>1800</v>
      </c>
      <c r="K117" s="11">
        <v>1800</v>
      </c>
      <c r="L117" s="11"/>
      <c r="M117" s="11"/>
      <c r="N117" s="11"/>
      <c r="O117" s="11"/>
      <c r="P117" s="11"/>
      <c r="Q117" s="11"/>
      <c r="R117" s="11"/>
      <c r="S117" s="11"/>
      <c r="T117" s="11"/>
      <c r="U117" s="11"/>
      <c r="V117" s="11"/>
      <c r="W117" s="11"/>
    </row>
    <row r="118" ht="18.75" customHeight="1" spans="1:23">
      <c r="A118" s="55" t="s">
        <v>326</v>
      </c>
      <c r="B118" s="9" t="s">
        <v>415</v>
      </c>
      <c r="C118" s="10" t="s">
        <v>414</v>
      </c>
      <c r="D118" s="9" t="s">
        <v>60</v>
      </c>
      <c r="E118" s="9">
        <v>2130234</v>
      </c>
      <c r="F118" s="9" t="s">
        <v>158</v>
      </c>
      <c r="G118" s="9">
        <v>30201</v>
      </c>
      <c r="H118" s="9" t="s">
        <v>280</v>
      </c>
      <c r="I118" s="11">
        <v>2500</v>
      </c>
      <c r="J118" s="11">
        <v>2500</v>
      </c>
      <c r="K118" s="11">
        <v>2500</v>
      </c>
      <c r="L118" s="11"/>
      <c r="M118" s="11"/>
      <c r="N118" s="11"/>
      <c r="O118" s="11"/>
      <c r="P118" s="11"/>
      <c r="Q118" s="11"/>
      <c r="R118" s="11"/>
      <c r="S118" s="11"/>
      <c r="T118" s="11"/>
      <c r="U118" s="11"/>
      <c r="V118" s="11"/>
      <c r="W118" s="11"/>
    </row>
    <row r="119" ht="18.75" customHeight="1" spans="1:23">
      <c r="A119" s="55" t="s">
        <v>326</v>
      </c>
      <c r="B119" s="9" t="s">
        <v>415</v>
      </c>
      <c r="C119" s="10" t="s">
        <v>417</v>
      </c>
      <c r="D119" s="9" t="s">
        <v>60</v>
      </c>
      <c r="E119" s="9">
        <v>2130234</v>
      </c>
      <c r="F119" s="23" t="s">
        <v>158</v>
      </c>
      <c r="G119" s="23">
        <v>30201</v>
      </c>
      <c r="H119" s="23" t="s">
        <v>280</v>
      </c>
      <c r="I119" s="11">
        <v>1000</v>
      </c>
      <c r="J119" s="11">
        <v>1000</v>
      </c>
      <c r="K119" s="11">
        <v>1000</v>
      </c>
      <c r="L119" s="11"/>
      <c r="M119" s="11"/>
      <c r="N119" s="11"/>
      <c r="O119" s="11"/>
      <c r="P119" s="11"/>
      <c r="Q119" s="11"/>
      <c r="R119" s="11"/>
      <c r="S119" s="11"/>
      <c r="T119" s="11"/>
      <c r="U119" s="11"/>
      <c r="V119" s="11"/>
      <c r="W119" s="11"/>
    </row>
    <row r="120" ht="18.75" customHeight="1" spans="1:23">
      <c r="A120" s="12"/>
      <c r="B120" s="9"/>
      <c r="C120" s="10" t="s">
        <v>418</v>
      </c>
      <c r="D120" s="9"/>
      <c r="E120" s="9"/>
      <c r="F120" s="9"/>
      <c r="G120" s="9"/>
      <c r="H120" s="9"/>
      <c r="I120" s="11">
        <v>8000</v>
      </c>
      <c r="J120" s="11">
        <v>8000</v>
      </c>
      <c r="K120" s="11">
        <v>8000</v>
      </c>
      <c r="L120" s="11"/>
      <c r="M120" s="11"/>
      <c r="N120" s="11"/>
      <c r="O120" s="11"/>
      <c r="P120" s="11"/>
      <c r="Q120" s="11"/>
      <c r="R120" s="11"/>
      <c r="S120" s="11"/>
      <c r="T120" s="11"/>
      <c r="U120" s="11"/>
      <c r="V120" s="11"/>
      <c r="W120" s="11"/>
    </row>
    <row r="121" ht="18.75" customHeight="1" spans="1:23">
      <c r="A121" s="55" t="s">
        <v>340</v>
      </c>
      <c r="B121" s="9" t="s">
        <v>419</v>
      </c>
      <c r="C121" s="10" t="s">
        <v>418</v>
      </c>
      <c r="D121" s="9" t="s">
        <v>60</v>
      </c>
      <c r="E121" s="9">
        <v>2010108</v>
      </c>
      <c r="F121" s="9" t="s">
        <v>84</v>
      </c>
      <c r="G121" s="9">
        <v>30201</v>
      </c>
      <c r="H121" s="9" t="s">
        <v>280</v>
      </c>
      <c r="I121" s="11">
        <v>8000</v>
      </c>
      <c r="J121" s="11">
        <v>8000</v>
      </c>
      <c r="K121" s="11">
        <v>8000</v>
      </c>
      <c r="L121" s="11"/>
      <c r="M121" s="11"/>
      <c r="N121" s="11"/>
      <c r="O121" s="11"/>
      <c r="P121" s="11"/>
      <c r="Q121" s="11"/>
      <c r="R121" s="11"/>
      <c r="S121" s="11"/>
      <c r="T121" s="11"/>
      <c r="U121" s="11"/>
      <c r="V121" s="11"/>
      <c r="W121" s="11"/>
    </row>
    <row r="122" ht="18.75" customHeight="1" spans="1:23">
      <c r="A122" s="12"/>
      <c r="B122" s="9"/>
      <c r="C122" s="10" t="s">
        <v>420</v>
      </c>
      <c r="D122" s="9"/>
      <c r="E122" s="9"/>
      <c r="F122" s="23"/>
      <c r="G122" s="23"/>
      <c r="H122" s="23"/>
      <c r="I122" s="11">
        <v>200000</v>
      </c>
      <c r="J122" s="11">
        <v>200000</v>
      </c>
      <c r="K122" s="11">
        <v>200000</v>
      </c>
      <c r="L122" s="11"/>
      <c r="M122" s="11"/>
      <c r="N122" s="11"/>
      <c r="O122" s="11"/>
      <c r="P122" s="11"/>
      <c r="Q122" s="11"/>
      <c r="R122" s="11"/>
      <c r="S122" s="11"/>
      <c r="T122" s="11"/>
      <c r="U122" s="11"/>
      <c r="V122" s="11"/>
      <c r="W122" s="11"/>
    </row>
    <row r="123" ht="18.75" customHeight="1" spans="1:23">
      <c r="A123" s="55" t="s">
        <v>340</v>
      </c>
      <c r="B123" s="9" t="s">
        <v>421</v>
      </c>
      <c r="C123" s="10" t="s">
        <v>420</v>
      </c>
      <c r="D123" s="9" t="s">
        <v>60</v>
      </c>
      <c r="E123" s="9">
        <v>2130306</v>
      </c>
      <c r="F123" s="9" t="s">
        <v>162</v>
      </c>
      <c r="G123" s="9">
        <v>31005</v>
      </c>
      <c r="H123" s="9" t="s">
        <v>376</v>
      </c>
      <c r="I123" s="11">
        <v>74630</v>
      </c>
      <c r="J123" s="11">
        <v>74630</v>
      </c>
      <c r="K123" s="11">
        <v>74630</v>
      </c>
      <c r="L123" s="11"/>
      <c r="M123" s="11"/>
      <c r="N123" s="11"/>
      <c r="O123" s="11"/>
      <c r="P123" s="11"/>
      <c r="Q123" s="11"/>
      <c r="R123" s="11"/>
      <c r="S123" s="11"/>
      <c r="T123" s="11"/>
      <c r="U123" s="11"/>
      <c r="V123" s="11"/>
      <c r="W123" s="11"/>
    </row>
    <row r="124" ht="18.75" customHeight="1" spans="1:23">
      <c r="A124" s="55" t="s">
        <v>340</v>
      </c>
      <c r="B124" s="9" t="s">
        <v>421</v>
      </c>
      <c r="C124" s="10" t="s">
        <v>420</v>
      </c>
      <c r="D124" s="9" t="s">
        <v>60</v>
      </c>
      <c r="E124" s="9">
        <v>2130306</v>
      </c>
      <c r="F124" s="9" t="s">
        <v>162</v>
      </c>
      <c r="G124" s="9">
        <v>31005</v>
      </c>
      <c r="H124" s="9" t="s">
        <v>376</v>
      </c>
      <c r="I124" s="11">
        <v>125370</v>
      </c>
      <c r="J124" s="11">
        <v>125370</v>
      </c>
      <c r="K124" s="11">
        <v>125370</v>
      </c>
      <c r="L124" s="11"/>
      <c r="M124" s="11"/>
      <c r="N124" s="11"/>
      <c r="O124" s="11"/>
      <c r="P124" s="11"/>
      <c r="Q124" s="11"/>
      <c r="R124" s="11"/>
      <c r="S124" s="11"/>
      <c r="T124" s="11"/>
      <c r="U124" s="11"/>
      <c r="V124" s="11"/>
      <c r="W124" s="11"/>
    </row>
    <row r="125" ht="18.75" customHeight="1" spans="1:23">
      <c r="A125" s="12"/>
      <c r="B125" s="9"/>
      <c r="C125" s="10" t="s">
        <v>422</v>
      </c>
      <c r="D125" s="9"/>
      <c r="E125" s="9"/>
      <c r="F125" s="23"/>
      <c r="G125" s="23"/>
      <c r="H125" s="23"/>
      <c r="I125" s="11">
        <v>155000</v>
      </c>
      <c r="J125" s="11">
        <v>155000</v>
      </c>
      <c r="K125" s="11">
        <v>155000</v>
      </c>
      <c r="L125" s="11"/>
      <c r="M125" s="11"/>
      <c r="N125" s="11"/>
      <c r="O125" s="11"/>
      <c r="P125" s="11"/>
      <c r="Q125" s="11"/>
      <c r="R125" s="11"/>
      <c r="S125" s="11"/>
      <c r="T125" s="11"/>
      <c r="U125" s="11"/>
      <c r="V125" s="11"/>
      <c r="W125" s="11"/>
    </row>
    <row r="126" ht="18.75" customHeight="1" spans="1:23">
      <c r="A126" s="55" t="s">
        <v>340</v>
      </c>
      <c r="B126" s="9" t="s">
        <v>423</v>
      </c>
      <c r="C126" s="10" t="s">
        <v>422</v>
      </c>
      <c r="D126" s="9" t="s">
        <v>60</v>
      </c>
      <c r="E126" s="9">
        <v>2130306</v>
      </c>
      <c r="F126" s="9" t="s">
        <v>162</v>
      </c>
      <c r="G126" s="9">
        <v>31005</v>
      </c>
      <c r="H126" s="9" t="s">
        <v>376</v>
      </c>
      <c r="I126" s="11">
        <v>15000</v>
      </c>
      <c r="J126" s="11">
        <v>15000</v>
      </c>
      <c r="K126" s="11">
        <v>15000</v>
      </c>
      <c r="L126" s="11"/>
      <c r="M126" s="11"/>
      <c r="N126" s="11"/>
      <c r="O126" s="11"/>
      <c r="P126" s="11"/>
      <c r="Q126" s="11"/>
      <c r="R126" s="11"/>
      <c r="S126" s="11"/>
      <c r="T126" s="11"/>
      <c r="U126" s="11"/>
      <c r="V126" s="11"/>
      <c r="W126" s="11"/>
    </row>
    <row r="127" ht="18.75" customHeight="1" spans="1:23">
      <c r="A127" s="55" t="s">
        <v>340</v>
      </c>
      <c r="B127" s="9" t="s">
        <v>423</v>
      </c>
      <c r="C127" s="10" t="s">
        <v>422</v>
      </c>
      <c r="D127" s="9" t="s">
        <v>60</v>
      </c>
      <c r="E127" s="9">
        <v>2130306</v>
      </c>
      <c r="F127" s="9" t="s">
        <v>162</v>
      </c>
      <c r="G127" s="9">
        <v>31005</v>
      </c>
      <c r="H127" s="9" t="s">
        <v>376</v>
      </c>
      <c r="I127" s="11">
        <v>140000</v>
      </c>
      <c r="J127" s="11">
        <v>140000</v>
      </c>
      <c r="K127" s="11">
        <v>140000</v>
      </c>
      <c r="L127" s="11"/>
      <c r="M127" s="11"/>
      <c r="N127" s="11"/>
      <c r="O127" s="11"/>
      <c r="P127" s="11"/>
      <c r="Q127" s="11"/>
      <c r="R127" s="11"/>
      <c r="S127" s="11"/>
      <c r="T127" s="11"/>
      <c r="U127" s="11"/>
      <c r="V127" s="11"/>
      <c r="W127" s="11"/>
    </row>
    <row r="128" ht="18.75" customHeight="1" spans="1:23">
      <c r="A128" s="12"/>
      <c r="B128" s="9"/>
      <c r="C128" s="10" t="s">
        <v>424</v>
      </c>
      <c r="D128" s="9"/>
      <c r="E128" s="9"/>
      <c r="F128" s="23"/>
      <c r="G128" s="23"/>
      <c r="H128" s="23"/>
      <c r="I128" s="11">
        <v>90000</v>
      </c>
      <c r="J128" s="11">
        <v>90000</v>
      </c>
      <c r="K128" s="11">
        <v>90000</v>
      </c>
      <c r="L128" s="11"/>
      <c r="M128" s="11"/>
      <c r="N128" s="11"/>
      <c r="O128" s="11"/>
      <c r="P128" s="11"/>
      <c r="Q128" s="11"/>
      <c r="R128" s="11"/>
      <c r="S128" s="11"/>
      <c r="T128" s="11"/>
      <c r="U128" s="11"/>
      <c r="V128" s="11"/>
      <c r="W128" s="11"/>
    </row>
    <row r="129" ht="18.75" customHeight="1" spans="1:23">
      <c r="A129" s="55" t="s">
        <v>326</v>
      </c>
      <c r="B129" s="9" t="s">
        <v>425</v>
      </c>
      <c r="C129" s="10" t="s">
        <v>424</v>
      </c>
      <c r="D129" s="9" t="s">
        <v>60</v>
      </c>
      <c r="E129" s="9">
        <v>2296002</v>
      </c>
      <c r="F129" s="9" t="s">
        <v>187</v>
      </c>
      <c r="G129" s="9">
        <v>31005</v>
      </c>
      <c r="H129" s="9" t="s">
        <v>376</v>
      </c>
      <c r="I129" s="11">
        <v>90000</v>
      </c>
      <c r="J129" s="11">
        <v>90000</v>
      </c>
      <c r="K129" s="11">
        <v>90000</v>
      </c>
      <c r="L129" s="11"/>
      <c r="M129" s="11"/>
      <c r="N129" s="11"/>
      <c r="O129" s="11"/>
      <c r="P129" s="11"/>
      <c r="Q129" s="11"/>
      <c r="R129" s="11"/>
      <c r="S129" s="11"/>
      <c r="T129" s="11"/>
      <c r="U129" s="11"/>
      <c r="V129" s="11"/>
      <c r="W129" s="11"/>
    </row>
    <row r="130" ht="18.75" customHeight="1" spans="1:23">
      <c r="A130" s="12"/>
      <c r="B130" s="9"/>
      <c r="C130" s="10" t="s">
        <v>426</v>
      </c>
      <c r="D130" s="9"/>
      <c r="E130" s="9"/>
      <c r="F130" s="9"/>
      <c r="G130" s="9"/>
      <c r="H130" s="9"/>
      <c r="I130" s="11">
        <v>90000</v>
      </c>
      <c r="J130" s="11">
        <v>90000</v>
      </c>
      <c r="K130" s="11">
        <v>90000</v>
      </c>
      <c r="L130" s="11"/>
      <c r="M130" s="11"/>
      <c r="N130" s="11"/>
      <c r="O130" s="11"/>
      <c r="P130" s="11"/>
      <c r="Q130" s="11"/>
      <c r="R130" s="11"/>
      <c r="S130" s="11"/>
      <c r="T130" s="11"/>
      <c r="U130" s="11"/>
      <c r="V130" s="11"/>
      <c r="W130" s="11"/>
    </row>
    <row r="131" ht="18.75" customHeight="1" spans="1:23">
      <c r="A131" s="55" t="s">
        <v>326</v>
      </c>
      <c r="B131" s="9" t="s">
        <v>427</v>
      </c>
      <c r="C131" s="10" t="s">
        <v>426</v>
      </c>
      <c r="D131" s="9" t="s">
        <v>60</v>
      </c>
      <c r="E131" s="9">
        <v>2296002</v>
      </c>
      <c r="F131" s="23" t="s">
        <v>187</v>
      </c>
      <c r="G131" s="23">
        <v>31005</v>
      </c>
      <c r="H131" s="23" t="s">
        <v>376</v>
      </c>
      <c r="I131" s="11">
        <v>90000</v>
      </c>
      <c r="J131" s="11">
        <v>90000</v>
      </c>
      <c r="K131" s="11">
        <v>90000</v>
      </c>
      <c r="L131" s="11"/>
      <c r="M131" s="11"/>
      <c r="N131" s="11"/>
      <c r="O131" s="11"/>
      <c r="P131" s="11"/>
      <c r="Q131" s="11"/>
      <c r="R131" s="11"/>
      <c r="S131" s="11"/>
      <c r="T131" s="11"/>
      <c r="U131" s="11"/>
      <c r="V131" s="11"/>
      <c r="W131" s="11"/>
    </row>
    <row r="132" ht="18.75" customHeight="1" spans="1:23">
      <c r="A132" s="12"/>
      <c r="B132" s="9"/>
      <c r="C132" s="10" t="s">
        <v>428</v>
      </c>
      <c r="D132" s="9"/>
      <c r="E132" s="9"/>
      <c r="F132" s="9"/>
      <c r="G132" s="9"/>
      <c r="H132" s="9"/>
      <c r="I132" s="11">
        <v>160000</v>
      </c>
      <c r="J132" s="11">
        <v>160000</v>
      </c>
      <c r="K132" s="11">
        <v>160000</v>
      </c>
      <c r="L132" s="11"/>
      <c r="M132" s="11"/>
      <c r="N132" s="11"/>
      <c r="O132" s="11"/>
      <c r="P132" s="11"/>
      <c r="Q132" s="11"/>
      <c r="R132" s="11"/>
      <c r="S132" s="11"/>
      <c r="T132" s="11"/>
      <c r="U132" s="11"/>
      <c r="V132" s="11"/>
      <c r="W132" s="11"/>
    </row>
    <row r="133" ht="18.75" customHeight="1" spans="1:23">
      <c r="A133" s="55" t="s">
        <v>326</v>
      </c>
      <c r="B133" s="9" t="s">
        <v>429</v>
      </c>
      <c r="C133" s="10" t="s">
        <v>428</v>
      </c>
      <c r="D133" s="9" t="s">
        <v>60</v>
      </c>
      <c r="E133" s="9">
        <v>2081004</v>
      </c>
      <c r="F133" s="9" t="s">
        <v>130</v>
      </c>
      <c r="G133" s="9">
        <v>31005</v>
      </c>
      <c r="H133" s="9" t="s">
        <v>376</v>
      </c>
      <c r="I133" s="11">
        <v>80000</v>
      </c>
      <c r="J133" s="11">
        <v>80000</v>
      </c>
      <c r="K133" s="11">
        <v>80000</v>
      </c>
      <c r="L133" s="11"/>
      <c r="M133" s="11"/>
      <c r="N133" s="11"/>
      <c r="O133" s="11"/>
      <c r="P133" s="11"/>
      <c r="Q133" s="11"/>
      <c r="R133" s="11"/>
      <c r="S133" s="11"/>
      <c r="T133" s="11"/>
      <c r="U133" s="11"/>
      <c r="V133" s="11"/>
      <c r="W133" s="11"/>
    </row>
    <row r="134" ht="18.75" customHeight="1" spans="1:23">
      <c r="A134" s="55" t="s">
        <v>326</v>
      </c>
      <c r="B134" s="9" t="s">
        <v>429</v>
      </c>
      <c r="C134" s="10" t="s">
        <v>428</v>
      </c>
      <c r="D134" s="9" t="s">
        <v>60</v>
      </c>
      <c r="E134" s="9">
        <v>2081004</v>
      </c>
      <c r="F134" s="23" t="s">
        <v>130</v>
      </c>
      <c r="G134" s="23">
        <v>31005</v>
      </c>
      <c r="H134" s="23" t="s">
        <v>376</v>
      </c>
      <c r="I134" s="11">
        <v>80000</v>
      </c>
      <c r="J134" s="11">
        <v>80000</v>
      </c>
      <c r="K134" s="11">
        <v>80000</v>
      </c>
      <c r="L134" s="11"/>
      <c r="M134" s="11"/>
      <c r="N134" s="11"/>
      <c r="O134" s="11"/>
      <c r="P134" s="11"/>
      <c r="Q134" s="11"/>
      <c r="R134" s="11"/>
      <c r="S134" s="11"/>
      <c r="T134" s="11"/>
      <c r="U134" s="11"/>
      <c r="V134" s="11"/>
      <c r="W134" s="11"/>
    </row>
    <row r="135" ht="18.75" customHeight="1" spans="1:23">
      <c r="A135" s="12"/>
      <c r="B135" s="9"/>
      <c r="C135" s="10" t="s">
        <v>430</v>
      </c>
      <c r="D135" s="9"/>
      <c r="E135" s="9"/>
      <c r="F135" s="9"/>
      <c r="G135" s="9"/>
      <c r="H135" s="9"/>
      <c r="I135" s="11">
        <v>350000</v>
      </c>
      <c r="J135" s="11">
        <v>350000</v>
      </c>
      <c r="K135" s="11">
        <v>350000</v>
      </c>
      <c r="L135" s="11"/>
      <c r="M135" s="11"/>
      <c r="N135" s="11"/>
      <c r="O135" s="11"/>
      <c r="P135" s="11"/>
      <c r="Q135" s="11"/>
      <c r="R135" s="11"/>
      <c r="S135" s="11"/>
      <c r="T135" s="11"/>
      <c r="U135" s="11"/>
      <c r="V135" s="11"/>
      <c r="W135" s="11"/>
    </row>
    <row r="136" ht="18.75" customHeight="1" spans="1:23">
      <c r="A136" s="55" t="s">
        <v>340</v>
      </c>
      <c r="B136" s="9" t="s">
        <v>431</v>
      </c>
      <c r="C136" s="10" t="s">
        <v>430</v>
      </c>
      <c r="D136" s="9" t="s">
        <v>60</v>
      </c>
      <c r="E136" s="9">
        <v>2010699</v>
      </c>
      <c r="F136" s="9" t="s">
        <v>95</v>
      </c>
      <c r="G136" s="9">
        <v>31002</v>
      </c>
      <c r="H136" s="9" t="s">
        <v>329</v>
      </c>
      <c r="I136" s="11">
        <v>7582.93</v>
      </c>
      <c r="J136" s="11">
        <v>7582.93</v>
      </c>
      <c r="K136" s="11">
        <v>7582.93</v>
      </c>
      <c r="L136" s="11"/>
      <c r="M136" s="11"/>
      <c r="N136" s="11"/>
      <c r="O136" s="11"/>
      <c r="P136" s="11"/>
      <c r="Q136" s="11"/>
      <c r="R136" s="11"/>
      <c r="S136" s="11"/>
      <c r="T136" s="11"/>
      <c r="U136" s="11"/>
      <c r="V136" s="11"/>
      <c r="W136" s="11"/>
    </row>
    <row r="137" ht="18.75" customHeight="1" spans="1:23">
      <c r="A137" s="55" t="s">
        <v>340</v>
      </c>
      <c r="B137" s="9" t="s">
        <v>431</v>
      </c>
      <c r="C137" s="10" t="s">
        <v>430</v>
      </c>
      <c r="D137" s="9" t="s">
        <v>60</v>
      </c>
      <c r="E137" s="9">
        <v>2010699</v>
      </c>
      <c r="F137" s="23" t="s">
        <v>95</v>
      </c>
      <c r="G137" s="23">
        <v>31002</v>
      </c>
      <c r="H137" s="23" t="s">
        <v>329</v>
      </c>
      <c r="I137" s="11">
        <v>105155</v>
      </c>
      <c r="J137" s="11">
        <v>105155</v>
      </c>
      <c r="K137" s="11">
        <v>105155</v>
      </c>
      <c r="L137" s="11"/>
      <c r="M137" s="11"/>
      <c r="N137" s="11"/>
      <c r="O137" s="11"/>
      <c r="P137" s="11"/>
      <c r="Q137" s="11"/>
      <c r="R137" s="11"/>
      <c r="S137" s="11"/>
      <c r="T137" s="11"/>
      <c r="U137" s="11"/>
      <c r="V137" s="11"/>
      <c r="W137" s="11"/>
    </row>
    <row r="138" ht="18.75" customHeight="1" spans="1:23">
      <c r="A138" s="55" t="s">
        <v>340</v>
      </c>
      <c r="B138" s="9" t="s">
        <v>431</v>
      </c>
      <c r="C138" s="10" t="s">
        <v>430</v>
      </c>
      <c r="D138" s="9" t="s">
        <v>60</v>
      </c>
      <c r="E138" s="9">
        <v>2010699</v>
      </c>
      <c r="F138" s="9" t="s">
        <v>95</v>
      </c>
      <c r="G138" s="9">
        <v>31002</v>
      </c>
      <c r="H138" s="9" t="s">
        <v>329</v>
      </c>
      <c r="I138" s="11">
        <v>153689.53</v>
      </c>
      <c r="J138" s="11">
        <v>153689.53</v>
      </c>
      <c r="K138" s="11">
        <v>153689.53</v>
      </c>
      <c r="L138" s="11"/>
      <c r="M138" s="11"/>
      <c r="N138" s="11"/>
      <c r="O138" s="11"/>
      <c r="P138" s="11"/>
      <c r="Q138" s="11"/>
      <c r="R138" s="11"/>
      <c r="S138" s="11"/>
      <c r="T138" s="11"/>
      <c r="U138" s="11"/>
      <c r="V138" s="11"/>
      <c r="W138" s="11"/>
    </row>
    <row r="139" ht="18.75" customHeight="1" spans="1:23">
      <c r="A139" s="55" t="s">
        <v>340</v>
      </c>
      <c r="B139" s="9" t="s">
        <v>431</v>
      </c>
      <c r="C139" s="10" t="s">
        <v>430</v>
      </c>
      <c r="D139" s="9" t="s">
        <v>60</v>
      </c>
      <c r="E139" s="9">
        <v>2010699</v>
      </c>
      <c r="F139" s="9" t="s">
        <v>95</v>
      </c>
      <c r="G139" s="9">
        <v>31002</v>
      </c>
      <c r="H139" s="9" t="s">
        <v>329</v>
      </c>
      <c r="I139" s="11">
        <v>83572.54</v>
      </c>
      <c r="J139" s="11">
        <v>83572.54</v>
      </c>
      <c r="K139" s="11">
        <v>83572.54</v>
      </c>
      <c r="L139" s="11"/>
      <c r="M139" s="11"/>
      <c r="N139" s="11"/>
      <c r="O139" s="11"/>
      <c r="P139" s="11"/>
      <c r="Q139" s="11"/>
      <c r="R139" s="11"/>
      <c r="S139" s="11"/>
      <c r="T139" s="11"/>
      <c r="U139" s="11"/>
      <c r="V139" s="11"/>
      <c r="W139" s="11"/>
    </row>
    <row r="140" ht="18.75" customHeight="1" spans="1:23">
      <c r="A140" s="12"/>
      <c r="B140" s="9"/>
      <c r="C140" s="10" t="s">
        <v>432</v>
      </c>
      <c r="D140" s="9"/>
      <c r="E140" s="9"/>
      <c r="F140" s="23"/>
      <c r="G140" s="23"/>
      <c r="H140" s="23"/>
      <c r="I140" s="11">
        <v>500000</v>
      </c>
      <c r="J140" s="11">
        <v>500000</v>
      </c>
      <c r="K140" s="11">
        <v>500000</v>
      </c>
      <c r="L140" s="11"/>
      <c r="M140" s="11"/>
      <c r="N140" s="11"/>
      <c r="O140" s="11"/>
      <c r="P140" s="11"/>
      <c r="Q140" s="11"/>
      <c r="R140" s="11"/>
      <c r="S140" s="11"/>
      <c r="T140" s="11"/>
      <c r="U140" s="11"/>
      <c r="V140" s="11"/>
      <c r="W140" s="11"/>
    </row>
    <row r="141" ht="18.75" customHeight="1" spans="1:23">
      <c r="A141" s="55" t="s">
        <v>326</v>
      </c>
      <c r="B141" s="9" t="s">
        <v>433</v>
      </c>
      <c r="C141" s="10" t="s">
        <v>432</v>
      </c>
      <c r="D141" s="9" t="s">
        <v>60</v>
      </c>
      <c r="E141" s="9">
        <v>2296099</v>
      </c>
      <c r="F141" s="9" t="s">
        <v>189</v>
      </c>
      <c r="G141" s="9">
        <v>31005</v>
      </c>
      <c r="H141" s="9" t="s">
        <v>376</v>
      </c>
      <c r="I141" s="11">
        <v>500000</v>
      </c>
      <c r="J141" s="11">
        <v>500000</v>
      </c>
      <c r="K141" s="11">
        <v>500000</v>
      </c>
      <c r="L141" s="11"/>
      <c r="M141" s="11"/>
      <c r="N141" s="11"/>
      <c r="O141" s="11"/>
      <c r="P141" s="11"/>
      <c r="Q141" s="11"/>
      <c r="R141" s="11"/>
      <c r="S141" s="11"/>
      <c r="T141" s="11"/>
      <c r="U141" s="11"/>
      <c r="V141" s="11"/>
      <c r="W141" s="11"/>
    </row>
    <row r="142" ht="18.75" customHeight="1" spans="1:23">
      <c r="A142" s="12"/>
      <c r="B142" s="9"/>
      <c r="C142" s="10" t="s">
        <v>434</v>
      </c>
      <c r="D142" s="9"/>
      <c r="E142" s="9"/>
      <c r="F142" s="9"/>
      <c r="G142" s="9"/>
      <c r="H142" s="9"/>
      <c r="I142" s="11">
        <v>40000</v>
      </c>
      <c r="J142" s="11">
        <v>40000</v>
      </c>
      <c r="K142" s="11">
        <v>40000</v>
      </c>
      <c r="L142" s="11"/>
      <c r="M142" s="11"/>
      <c r="N142" s="11"/>
      <c r="O142" s="11"/>
      <c r="P142" s="11"/>
      <c r="Q142" s="11"/>
      <c r="R142" s="11"/>
      <c r="S142" s="11"/>
      <c r="T142" s="11"/>
      <c r="U142" s="11"/>
      <c r="V142" s="11"/>
      <c r="W142" s="11"/>
    </row>
    <row r="143" ht="18.75" customHeight="1" spans="1:23">
      <c r="A143" s="55" t="s">
        <v>331</v>
      </c>
      <c r="B143" s="9" t="s">
        <v>435</v>
      </c>
      <c r="C143" s="10" t="s">
        <v>434</v>
      </c>
      <c r="D143" s="9" t="s">
        <v>60</v>
      </c>
      <c r="E143" s="9">
        <v>2296002</v>
      </c>
      <c r="F143" s="23" t="s">
        <v>187</v>
      </c>
      <c r="G143" s="23">
        <v>31006</v>
      </c>
      <c r="H143" s="23" t="s">
        <v>401</v>
      </c>
      <c r="I143" s="11">
        <v>40000</v>
      </c>
      <c r="J143" s="11">
        <v>40000</v>
      </c>
      <c r="K143" s="11">
        <v>40000</v>
      </c>
      <c r="L143" s="11"/>
      <c r="M143" s="11"/>
      <c r="N143" s="11"/>
      <c r="O143" s="11"/>
      <c r="P143" s="11"/>
      <c r="Q143" s="11"/>
      <c r="R143" s="11"/>
      <c r="S143" s="11"/>
      <c r="T143" s="11"/>
      <c r="U143" s="11"/>
      <c r="V143" s="11"/>
      <c r="W143" s="11"/>
    </row>
    <row r="144" ht="18.75" customHeight="1" spans="1:23">
      <c r="A144" s="12"/>
      <c r="B144" s="9"/>
      <c r="C144" s="10" t="s">
        <v>436</v>
      </c>
      <c r="D144" s="9"/>
      <c r="E144" s="9"/>
      <c r="F144" s="9"/>
      <c r="G144" s="9"/>
      <c r="H144" s="9"/>
      <c r="I144" s="11">
        <v>133000</v>
      </c>
      <c r="J144" s="11">
        <v>133000</v>
      </c>
      <c r="K144" s="11">
        <v>133000</v>
      </c>
      <c r="L144" s="11"/>
      <c r="M144" s="11"/>
      <c r="N144" s="11"/>
      <c r="O144" s="11"/>
      <c r="P144" s="11"/>
      <c r="Q144" s="11"/>
      <c r="R144" s="11"/>
      <c r="S144" s="11"/>
      <c r="T144" s="11"/>
      <c r="U144" s="11"/>
      <c r="V144" s="11"/>
      <c r="W144" s="11"/>
    </row>
    <row r="145" ht="18.75" customHeight="1" spans="1:23">
      <c r="A145" s="55" t="s">
        <v>340</v>
      </c>
      <c r="B145" s="9" t="s">
        <v>437</v>
      </c>
      <c r="C145" s="10" t="s">
        <v>436</v>
      </c>
      <c r="D145" s="9" t="s">
        <v>60</v>
      </c>
      <c r="E145" s="9">
        <v>2296099</v>
      </c>
      <c r="F145" s="9" t="s">
        <v>438</v>
      </c>
      <c r="G145" s="9">
        <v>31005</v>
      </c>
      <c r="H145" s="9" t="s">
        <v>376</v>
      </c>
      <c r="I145" s="11">
        <v>133000</v>
      </c>
      <c r="J145" s="11">
        <v>133000</v>
      </c>
      <c r="K145" s="11">
        <v>133000</v>
      </c>
      <c r="L145" s="11"/>
      <c r="M145" s="11"/>
      <c r="N145" s="11"/>
      <c r="O145" s="11"/>
      <c r="P145" s="11"/>
      <c r="Q145" s="11"/>
      <c r="R145" s="11"/>
      <c r="S145" s="11"/>
      <c r="T145" s="11"/>
      <c r="U145" s="11"/>
      <c r="V145" s="11"/>
      <c r="W145" s="11"/>
    </row>
    <row r="146" ht="18.75" customHeight="1" spans="1:23">
      <c r="A146" s="12" t="s">
        <v>32</v>
      </c>
      <c r="B146" s="12"/>
      <c r="C146" s="12"/>
      <c r="D146" s="12"/>
      <c r="E146" s="12"/>
      <c r="F146" s="12"/>
      <c r="G146" s="12"/>
      <c r="H146" s="12"/>
      <c r="I146" s="11">
        <v>14773121.26</v>
      </c>
      <c r="J146" s="11">
        <v>13995121.26</v>
      </c>
      <c r="K146" s="11">
        <v>13995121.26</v>
      </c>
      <c r="L146" s="11"/>
      <c r="M146" s="11"/>
      <c r="N146" s="11"/>
      <c r="O146" s="11"/>
      <c r="P146" s="11"/>
      <c r="Q146" s="11"/>
      <c r="R146" s="11">
        <v>778000</v>
      </c>
      <c r="S146" s="11"/>
      <c r="T146" s="11"/>
      <c r="U146" s="11"/>
      <c r="V146" s="11"/>
      <c r="W146" s="11">
        <v>778000</v>
      </c>
    </row>
  </sheetData>
  <autoFilter xmlns:etc="http://www.wps.cn/officeDocument/2017/etCustomData" ref="A9:W146" etc:filterBottomFollowUsedRange="0">
    <extLst/>
  </autoFilter>
  <mergeCells count="28">
    <mergeCell ref="A3:W3"/>
    <mergeCell ref="A4:H4"/>
    <mergeCell ref="J5:M5"/>
    <mergeCell ref="N5:P5"/>
    <mergeCell ref="R5:W5"/>
    <mergeCell ref="A146:H146"/>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ageMargins left="0.75" right="0.75" top="1" bottom="1" header="0.5" footer="0.5"/>
  <pageSetup paperSize="1" scale="20"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46"/>
  <sheetViews>
    <sheetView showZeros="0" zoomScale="10" zoomScaleNormal="10" workbookViewId="0">
      <pane ySplit="1" topLeftCell="A2" activePane="bottomLeft" state="frozen"/>
      <selection/>
      <selection pane="bottomLeft" activeCell="CR121" sqref="CR121"/>
    </sheetView>
  </sheetViews>
  <sheetFormatPr defaultColWidth="8.85" defaultRowHeight="15" customHeight="1"/>
  <cols>
    <col min="1" max="1" width="44.4166666666667" customWidth="1"/>
    <col min="2" max="2" width="67.7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9"/>
      <c r="B1" s="29"/>
      <c r="C1" s="29"/>
      <c r="D1" s="29"/>
      <c r="E1" s="29"/>
      <c r="F1" s="29"/>
      <c r="G1" s="29"/>
      <c r="H1" s="29"/>
      <c r="I1" s="29"/>
      <c r="J1" s="29"/>
    </row>
    <row r="2" customHeight="1" spans="1:10">
      <c r="A2" s="20" t="s">
        <v>439</v>
      </c>
      <c r="B2" s="20"/>
      <c r="C2" s="20"/>
      <c r="D2" s="20"/>
      <c r="E2" s="20"/>
      <c r="F2" s="20"/>
      <c r="G2" s="20"/>
      <c r="H2" s="20"/>
      <c r="I2" s="20"/>
      <c r="J2" s="20"/>
    </row>
    <row r="3" ht="45" customHeight="1" spans="1:10">
      <c r="A3" s="30" t="s">
        <v>440</v>
      </c>
      <c r="B3" s="30"/>
      <c r="C3" s="30"/>
      <c r="D3" s="30"/>
      <c r="E3" s="30"/>
      <c r="F3" s="30"/>
      <c r="G3" s="30"/>
      <c r="H3" s="30"/>
      <c r="I3" s="30"/>
      <c r="J3" s="30"/>
    </row>
    <row r="4" ht="20.25" customHeight="1" spans="1:10">
      <c r="A4" s="19" t="s">
        <v>441</v>
      </c>
      <c r="B4" s="19"/>
      <c r="C4" s="19"/>
      <c r="D4" s="19"/>
      <c r="E4" s="19"/>
      <c r="F4" s="19"/>
      <c r="G4" s="19"/>
      <c r="H4" s="19"/>
      <c r="I4" s="19"/>
      <c r="J4" s="19"/>
    </row>
    <row r="5" ht="20.25" customHeight="1" spans="1:10">
      <c r="A5" s="31" t="s">
        <v>442</v>
      </c>
      <c r="B5" s="31" t="s">
        <v>443</v>
      </c>
      <c r="C5" s="31" t="s">
        <v>444</v>
      </c>
      <c r="D5" s="31" t="s">
        <v>445</v>
      </c>
      <c r="E5" s="31" t="s">
        <v>446</v>
      </c>
      <c r="F5" s="31" t="s">
        <v>447</v>
      </c>
      <c r="G5" s="31" t="s">
        <v>448</v>
      </c>
      <c r="H5" s="31" t="s">
        <v>449</v>
      </c>
      <c r="I5" s="31" t="s">
        <v>450</v>
      </c>
      <c r="J5" s="31" t="s">
        <v>451</v>
      </c>
    </row>
    <row r="6" ht="46.5" customHeight="1" spans="1:10">
      <c r="A6" s="31"/>
      <c r="B6" s="31"/>
      <c r="C6" s="31"/>
      <c r="D6" s="31"/>
      <c r="E6" s="31"/>
      <c r="F6" s="31"/>
      <c r="G6" s="31"/>
      <c r="H6" s="31"/>
      <c r="I6" s="31"/>
      <c r="J6" s="31"/>
    </row>
    <row r="7" ht="20.25" customHeight="1" spans="1:10">
      <c r="A7" s="32">
        <v>1</v>
      </c>
      <c r="B7" s="32">
        <v>2</v>
      </c>
      <c r="C7" s="32">
        <v>3</v>
      </c>
      <c r="D7" s="32">
        <v>4</v>
      </c>
      <c r="E7" s="32">
        <v>5</v>
      </c>
      <c r="F7" s="32">
        <v>6</v>
      </c>
      <c r="G7" s="32">
        <v>7</v>
      </c>
      <c r="H7" s="32">
        <v>8</v>
      </c>
      <c r="I7" s="32">
        <v>9</v>
      </c>
      <c r="J7" s="32">
        <v>10</v>
      </c>
    </row>
    <row r="8" ht="20.25" customHeight="1" spans="1:10">
      <c r="A8" t="s">
        <v>60</v>
      </c>
      <c r="B8" s="23"/>
      <c r="C8" s="23"/>
      <c r="E8" s="37"/>
      <c r="F8" s="37"/>
      <c r="G8" s="37"/>
      <c r="H8" s="37"/>
      <c r="I8" s="37"/>
      <c r="J8" s="37"/>
    </row>
    <row r="9" ht="20.25" customHeight="1" spans="1:10">
      <c r="A9" s="50" t="s">
        <v>337</v>
      </c>
      <c r="B9" s="23" t="s">
        <v>452</v>
      </c>
      <c r="C9" s="24"/>
      <c r="D9" s="24"/>
      <c r="E9" s="37"/>
      <c r="F9" s="37"/>
      <c r="G9" s="37"/>
      <c r="H9" s="37"/>
      <c r="I9" s="37"/>
      <c r="J9" s="37"/>
    </row>
    <row r="10" ht="20.25" customHeight="1" spans="1:10">
      <c r="A10" s="23"/>
      <c r="B10" s="23"/>
      <c r="C10" s="23" t="s">
        <v>453</v>
      </c>
      <c r="D10" s="51" t="s">
        <v>454</v>
      </c>
      <c r="E10" s="52" t="s">
        <v>455</v>
      </c>
      <c r="F10" s="38" t="s">
        <v>456</v>
      </c>
      <c r="G10" s="24" t="s">
        <v>46</v>
      </c>
      <c r="H10" s="38" t="s">
        <v>457</v>
      </c>
      <c r="I10" s="38" t="s">
        <v>458</v>
      </c>
      <c r="J10" s="52" t="s">
        <v>459</v>
      </c>
    </row>
    <row r="11" ht="20.25" customHeight="1" spans="1:10">
      <c r="A11" s="23"/>
      <c r="B11" s="23"/>
      <c r="C11" s="23" t="s">
        <v>453</v>
      </c>
      <c r="D11" s="51" t="s">
        <v>454</v>
      </c>
      <c r="E11" s="52" t="s">
        <v>460</v>
      </c>
      <c r="F11" s="38" t="s">
        <v>456</v>
      </c>
      <c r="G11" s="24" t="s">
        <v>461</v>
      </c>
      <c r="H11" s="38" t="s">
        <v>457</v>
      </c>
      <c r="I11" s="38" t="s">
        <v>458</v>
      </c>
      <c r="J11" s="52" t="s">
        <v>462</v>
      </c>
    </row>
    <row r="12" ht="20.25" customHeight="1" spans="1:10">
      <c r="A12" s="23"/>
      <c r="B12" s="23"/>
      <c r="C12" s="23" t="s">
        <v>453</v>
      </c>
      <c r="D12" s="51" t="s">
        <v>454</v>
      </c>
      <c r="E12" s="52" t="s">
        <v>463</v>
      </c>
      <c r="F12" s="38" t="s">
        <v>456</v>
      </c>
      <c r="G12" s="24" t="s">
        <v>464</v>
      </c>
      <c r="H12" s="38" t="s">
        <v>457</v>
      </c>
      <c r="I12" s="38" t="s">
        <v>458</v>
      </c>
      <c r="J12" s="52" t="s">
        <v>465</v>
      </c>
    </row>
    <row r="13" ht="20.25" customHeight="1" spans="1:10">
      <c r="A13" s="23"/>
      <c r="B13" s="23"/>
      <c r="C13" s="23" t="s">
        <v>453</v>
      </c>
      <c r="D13" s="51" t="s">
        <v>466</v>
      </c>
      <c r="E13" s="52" t="s">
        <v>467</v>
      </c>
      <c r="F13" s="38" t="s">
        <v>456</v>
      </c>
      <c r="G13" s="24" t="s">
        <v>461</v>
      </c>
      <c r="H13" s="38" t="s">
        <v>468</v>
      </c>
      <c r="I13" s="38" t="s">
        <v>458</v>
      </c>
      <c r="J13" s="52" t="s">
        <v>469</v>
      </c>
    </row>
    <row r="14" ht="20.25" customHeight="1" spans="1:10">
      <c r="A14" s="23"/>
      <c r="B14" s="23"/>
      <c r="C14" s="23" t="s">
        <v>453</v>
      </c>
      <c r="D14" s="51" t="s">
        <v>470</v>
      </c>
      <c r="E14" s="52" t="s">
        <v>471</v>
      </c>
      <c r="F14" s="38" t="s">
        <v>456</v>
      </c>
      <c r="G14" s="24" t="s">
        <v>472</v>
      </c>
      <c r="H14" s="38" t="s">
        <v>473</v>
      </c>
      <c r="I14" s="38" t="s">
        <v>458</v>
      </c>
      <c r="J14" s="52" t="s">
        <v>474</v>
      </c>
    </row>
    <row r="15" ht="20.25" customHeight="1" spans="1:10">
      <c r="A15" s="23"/>
      <c r="B15" s="23"/>
      <c r="C15" s="23" t="s">
        <v>475</v>
      </c>
      <c r="D15" s="51" t="s">
        <v>476</v>
      </c>
      <c r="E15" s="52" t="s">
        <v>477</v>
      </c>
      <c r="F15" s="38" t="s">
        <v>456</v>
      </c>
      <c r="G15" s="24" t="s">
        <v>478</v>
      </c>
      <c r="H15" s="38" t="s">
        <v>479</v>
      </c>
      <c r="I15" s="38" t="s">
        <v>480</v>
      </c>
      <c r="J15" s="52" t="s">
        <v>481</v>
      </c>
    </row>
    <row r="16" ht="20.25" customHeight="1" spans="1:10">
      <c r="A16" s="23"/>
      <c r="B16" s="23"/>
      <c r="C16" s="23" t="s">
        <v>482</v>
      </c>
      <c r="D16" s="51" t="s">
        <v>483</v>
      </c>
      <c r="E16" s="52" t="s">
        <v>484</v>
      </c>
      <c r="F16" s="38" t="s">
        <v>485</v>
      </c>
      <c r="G16" s="24" t="s">
        <v>486</v>
      </c>
      <c r="H16" s="38" t="s">
        <v>487</v>
      </c>
      <c r="I16" s="38" t="s">
        <v>458</v>
      </c>
      <c r="J16" s="52" t="s">
        <v>488</v>
      </c>
    </row>
    <row r="17" ht="20.25" customHeight="1" spans="1:10">
      <c r="A17" s="50" t="s">
        <v>489</v>
      </c>
      <c r="B17" s="23" t="s">
        <v>490</v>
      </c>
      <c r="C17" s="23"/>
      <c r="D17" s="23"/>
      <c r="E17" s="23"/>
      <c r="F17" s="23"/>
      <c r="G17" s="23"/>
      <c r="H17" s="23"/>
      <c r="I17" s="23"/>
      <c r="J17" s="23"/>
    </row>
    <row r="18" ht="20.25" customHeight="1" spans="1:10">
      <c r="A18" s="23"/>
      <c r="B18" s="23"/>
      <c r="C18" s="23" t="s">
        <v>453</v>
      </c>
      <c r="D18" s="51" t="s">
        <v>454</v>
      </c>
      <c r="E18" s="52" t="s">
        <v>491</v>
      </c>
      <c r="F18" s="38" t="s">
        <v>485</v>
      </c>
      <c r="G18" s="24" t="s">
        <v>78</v>
      </c>
      <c r="H18" s="38" t="s">
        <v>492</v>
      </c>
      <c r="I18" s="38" t="s">
        <v>458</v>
      </c>
      <c r="J18" s="52" t="s">
        <v>493</v>
      </c>
    </row>
    <row r="19" ht="20.25" customHeight="1" spans="1:10">
      <c r="A19" s="23"/>
      <c r="B19" s="23"/>
      <c r="C19" s="23" t="s">
        <v>453</v>
      </c>
      <c r="D19" s="51" t="s">
        <v>466</v>
      </c>
      <c r="E19" s="52" t="s">
        <v>494</v>
      </c>
      <c r="F19" s="38" t="s">
        <v>485</v>
      </c>
      <c r="G19" s="24" t="s">
        <v>486</v>
      </c>
      <c r="H19" s="38" t="s">
        <v>487</v>
      </c>
      <c r="I19" s="38" t="s">
        <v>458</v>
      </c>
      <c r="J19" s="52" t="s">
        <v>495</v>
      </c>
    </row>
    <row r="20" ht="20.25" customHeight="1" spans="1:10">
      <c r="A20" s="23"/>
      <c r="B20" s="23"/>
      <c r="C20" s="23" t="s">
        <v>453</v>
      </c>
      <c r="D20" s="51" t="s">
        <v>470</v>
      </c>
      <c r="E20" s="52" t="s">
        <v>471</v>
      </c>
      <c r="F20" s="38" t="s">
        <v>496</v>
      </c>
      <c r="G20" s="24" t="s">
        <v>497</v>
      </c>
      <c r="H20" s="38" t="s">
        <v>498</v>
      </c>
      <c r="I20" s="38" t="s">
        <v>458</v>
      </c>
      <c r="J20" s="52" t="s">
        <v>499</v>
      </c>
    </row>
    <row r="21" ht="20.25" customHeight="1" spans="1:10">
      <c r="A21" s="23"/>
      <c r="B21" s="23"/>
      <c r="C21" s="23" t="s">
        <v>475</v>
      </c>
      <c r="D21" s="51" t="s">
        <v>476</v>
      </c>
      <c r="E21" s="52" t="s">
        <v>500</v>
      </c>
      <c r="F21" s="38" t="s">
        <v>456</v>
      </c>
      <c r="G21" s="24" t="s">
        <v>501</v>
      </c>
      <c r="H21" s="38" t="s">
        <v>502</v>
      </c>
      <c r="I21" s="38" t="s">
        <v>480</v>
      </c>
      <c r="J21" s="52" t="s">
        <v>503</v>
      </c>
    </row>
    <row r="22" ht="20.25" customHeight="1" spans="1:10">
      <c r="A22" s="23"/>
      <c r="B22" s="23"/>
      <c r="C22" s="23" t="s">
        <v>482</v>
      </c>
      <c r="D22" s="51" t="s">
        <v>483</v>
      </c>
      <c r="E22" s="52" t="s">
        <v>504</v>
      </c>
      <c r="F22" s="38" t="s">
        <v>485</v>
      </c>
      <c r="G22" s="24" t="s">
        <v>486</v>
      </c>
      <c r="H22" s="38" t="s">
        <v>487</v>
      </c>
      <c r="I22" s="38" t="s">
        <v>458</v>
      </c>
      <c r="J22" s="52" t="s">
        <v>505</v>
      </c>
    </row>
    <row r="23" ht="123" customHeight="1" spans="1:10">
      <c r="A23" s="50" t="s">
        <v>346</v>
      </c>
      <c r="B23" s="23" t="s">
        <v>506</v>
      </c>
      <c r="C23" s="23"/>
      <c r="D23" s="23"/>
      <c r="E23" s="23"/>
      <c r="F23" s="23"/>
      <c r="G23" s="23"/>
      <c r="H23" s="23"/>
      <c r="I23" s="23"/>
      <c r="J23" s="23"/>
    </row>
    <row r="24" ht="20.25" customHeight="1" spans="1:10">
      <c r="A24" s="23"/>
      <c r="B24" s="23"/>
      <c r="C24" s="23" t="s">
        <v>453</v>
      </c>
      <c r="D24" s="51" t="s">
        <v>454</v>
      </c>
      <c r="E24" s="52" t="s">
        <v>507</v>
      </c>
      <c r="F24" s="38" t="s">
        <v>456</v>
      </c>
      <c r="G24" s="24" t="s">
        <v>508</v>
      </c>
      <c r="H24" s="38" t="s">
        <v>492</v>
      </c>
      <c r="I24" s="38" t="s">
        <v>458</v>
      </c>
      <c r="J24" s="52" t="s">
        <v>509</v>
      </c>
    </row>
    <row r="25" ht="20.25" customHeight="1" spans="1:10">
      <c r="A25" s="23"/>
      <c r="B25" s="23"/>
      <c r="C25" s="23" t="s">
        <v>453</v>
      </c>
      <c r="D25" s="51" t="s">
        <v>454</v>
      </c>
      <c r="E25" s="52" t="s">
        <v>510</v>
      </c>
      <c r="F25" s="38" t="s">
        <v>485</v>
      </c>
      <c r="G25" s="24" t="s">
        <v>511</v>
      </c>
      <c r="H25" s="38" t="s">
        <v>492</v>
      </c>
      <c r="I25" s="38" t="s">
        <v>458</v>
      </c>
      <c r="J25" s="52" t="s">
        <v>512</v>
      </c>
    </row>
    <row r="26" ht="20.25" customHeight="1" spans="1:10">
      <c r="A26" s="23"/>
      <c r="B26" s="23"/>
      <c r="C26" s="23" t="s">
        <v>453</v>
      </c>
      <c r="D26" s="51" t="s">
        <v>466</v>
      </c>
      <c r="E26" s="52" t="s">
        <v>513</v>
      </c>
      <c r="F26" s="38" t="s">
        <v>456</v>
      </c>
      <c r="G26" s="24" t="s">
        <v>46</v>
      </c>
      <c r="H26" s="38" t="s">
        <v>514</v>
      </c>
      <c r="I26" s="38" t="s">
        <v>458</v>
      </c>
      <c r="J26" s="52" t="s">
        <v>515</v>
      </c>
    </row>
    <row r="27" ht="20.25" customHeight="1" spans="1:10">
      <c r="A27" s="23"/>
      <c r="B27" s="23"/>
      <c r="C27" s="23" t="s">
        <v>475</v>
      </c>
      <c r="D27" s="51" t="s">
        <v>476</v>
      </c>
      <c r="E27" s="52" t="s">
        <v>477</v>
      </c>
      <c r="F27" s="38" t="s">
        <v>456</v>
      </c>
      <c r="G27" s="24" t="s">
        <v>478</v>
      </c>
      <c r="H27" s="38"/>
      <c r="I27" s="38" t="s">
        <v>480</v>
      </c>
      <c r="J27" s="52" t="s">
        <v>516</v>
      </c>
    </row>
    <row r="28" ht="20.25" customHeight="1" spans="1:10">
      <c r="A28" s="23"/>
      <c r="B28" s="23"/>
      <c r="C28" s="23" t="s">
        <v>475</v>
      </c>
      <c r="D28" s="51" t="s">
        <v>517</v>
      </c>
      <c r="E28" s="52" t="s">
        <v>518</v>
      </c>
      <c r="F28" s="38" t="s">
        <v>485</v>
      </c>
      <c r="G28" s="24" t="s">
        <v>486</v>
      </c>
      <c r="H28" s="38" t="s">
        <v>487</v>
      </c>
      <c r="I28" s="38" t="s">
        <v>480</v>
      </c>
      <c r="J28" s="52" t="s">
        <v>519</v>
      </c>
    </row>
    <row r="29" ht="20.25" customHeight="1" spans="1:10">
      <c r="A29" s="23"/>
      <c r="B29" s="23"/>
      <c r="C29" s="23" t="s">
        <v>482</v>
      </c>
      <c r="D29" s="51" t="s">
        <v>483</v>
      </c>
      <c r="E29" s="52" t="s">
        <v>520</v>
      </c>
      <c r="F29" s="38" t="s">
        <v>485</v>
      </c>
      <c r="G29" s="24" t="s">
        <v>521</v>
      </c>
      <c r="H29" s="38" t="s">
        <v>487</v>
      </c>
      <c r="I29" s="38" t="s">
        <v>480</v>
      </c>
      <c r="J29" s="52" t="s">
        <v>522</v>
      </c>
    </row>
    <row r="30" ht="63" customHeight="1" spans="1:10">
      <c r="A30" s="50" t="s">
        <v>379</v>
      </c>
      <c r="B30" s="23" t="s">
        <v>523</v>
      </c>
      <c r="C30" s="23"/>
      <c r="D30" s="23"/>
      <c r="E30" s="23"/>
      <c r="F30" s="23"/>
      <c r="G30" s="23"/>
      <c r="H30" s="23"/>
      <c r="I30" s="23"/>
      <c r="J30" s="23"/>
    </row>
    <row r="31" ht="20.25" customHeight="1" spans="1:10">
      <c r="A31" s="23"/>
      <c r="B31" s="23"/>
      <c r="C31" s="23" t="s">
        <v>453</v>
      </c>
      <c r="D31" s="51" t="s">
        <v>454</v>
      </c>
      <c r="E31" s="52" t="s">
        <v>524</v>
      </c>
      <c r="F31" s="38" t="s">
        <v>485</v>
      </c>
      <c r="G31" s="24" t="s">
        <v>525</v>
      </c>
      <c r="H31" s="38" t="s">
        <v>492</v>
      </c>
      <c r="I31" s="38" t="s">
        <v>458</v>
      </c>
      <c r="J31" s="52" t="s">
        <v>526</v>
      </c>
    </row>
    <row r="32" ht="20.25" customHeight="1" spans="1:10">
      <c r="A32" s="23"/>
      <c r="B32" s="23"/>
      <c r="C32" s="23" t="s">
        <v>453</v>
      </c>
      <c r="D32" s="51" t="s">
        <v>527</v>
      </c>
      <c r="E32" s="52" t="s">
        <v>528</v>
      </c>
      <c r="F32" s="38" t="s">
        <v>456</v>
      </c>
      <c r="G32" s="24" t="s">
        <v>529</v>
      </c>
      <c r="H32" s="38" t="s">
        <v>487</v>
      </c>
      <c r="I32" s="38" t="s">
        <v>458</v>
      </c>
      <c r="J32" s="52" t="s">
        <v>530</v>
      </c>
    </row>
    <row r="33" ht="20.25" customHeight="1" spans="1:10">
      <c r="A33" s="23"/>
      <c r="B33" s="23"/>
      <c r="C33" s="23" t="s">
        <v>453</v>
      </c>
      <c r="D33" s="51" t="s">
        <v>466</v>
      </c>
      <c r="E33" s="52" t="s">
        <v>531</v>
      </c>
      <c r="F33" s="38" t="s">
        <v>456</v>
      </c>
      <c r="G33" s="24" t="s">
        <v>461</v>
      </c>
      <c r="H33" s="38" t="s">
        <v>468</v>
      </c>
      <c r="I33" s="38" t="s">
        <v>458</v>
      </c>
      <c r="J33" s="52" t="s">
        <v>532</v>
      </c>
    </row>
    <row r="34" ht="20.25" customHeight="1" spans="1:10">
      <c r="A34" s="23"/>
      <c r="B34" s="23"/>
      <c r="C34" s="23" t="s">
        <v>475</v>
      </c>
      <c r="D34" s="51" t="s">
        <v>476</v>
      </c>
      <c r="E34" s="52" t="s">
        <v>533</v>
      </c>
      <c r="F34" s="38" t="s">
        <v>456</v>
      </c>
      <c r="G34" s="24" t="s">
        <v>534</v>
      </c>
      <c r="H34" s="38" t="s">
        <v>479</v>
      </c>
      <c r="I34" s="38" t="s">
        <v>480</v>
      </c>
      <c r="J34" s="52" t="s">
        <v>535</v>
      </c>
    </row>
    <row r="35" ht="20.25" customHeight="1" spans="1:10">
      <c r="A35" s="23"/>
      <c r="B35" s="23"/>
      <c r="C35" s="23" t="s">
        <v>482</v>
      </c>
      <c r="D35" s="51" t="s">
        <v>483</v>
      </c>
      <c r="E35" s="52" t="s">
        <v>536</v>
      </c>
      <c r="F35" s="38" t="s">
        <v>485</v>
      </c>
      <c r="G35" s="24" t="s">
        <v>486</v>
      </c>
      <c r="H35" s="38" t="s">
        <v>487</v>
      </c>
      <c r="I35" s="38" t="s">
        <v>458</v>
      </c>
      <c r="J35" s="52" t="s">
        <v>537</v>
      </c>
    </row>
    <row r="36" ht="132" customHeight="1" spans="1:10">
      <c r="A36" s="50" t="s">
        <v>385</v>
      </c>
      <c r="B36" s="23" t="s">
        <v>538</v>
      </c>
      <c r="C36" s="23"/>
      <c r="D36" s="23"/>
      <c r="E36" s="23"/>
      <c r="F36" s="23"/>
      <c r="G36" s="23"/>
      <c r="H36" s="23"/>
      <c r="I36" s="23"/>
      <c r="J36" s="23"/>
    </row>
    <row r="37" ht="20.25" customHeight="1" spans="1:10">
      <c r="A37" s="23"/>
      <c r="B37" s="23"/>
      <c r="C37" s="23" t="s">
        <v>453</v>
      </c>
      <c r="D37" s="51" t="s">
        <v>454</v>
      </c>
      <c r="E37" s="52" t="s">
        <v>539</v>
      </c>
      <c r="F37" s="38" t="s">
        <v>456</v>
      </c>
      <c r="G37" s="24" t="s">
        <v>48</v>
      </c>
      <c r="H37" s="38" t="s">
        <v>492</v>
      </c>
      <c r="I37" s="38" t="s">
        <v>458</v>
      </c>
      <c r="J37" s="52" t="s">
        <v>540</v>
      </c>
    </row>
    <row r="38" ht="20.25" customHeight="1" spans="1:10">
      <c r="A38" s="23"/>
      <c r="B38" s="23"/>
      <c r="C38" s="23" t="s">
        <v>453</v>
      </c>
      <c r="D38" s="51" t="s">
        <v>454</v>
      </c>
      <c r="E38" s="52" t="s">
        <v>541</v>
      </c>
      <c r="F38" s="38" t="s">
        <v>456</v>
      </c>
      <c r="G38" s="24" t="s">
        <v>53</v>
      </c>
      <c r="H38" s="38" t="s">
        <v>492</v>
      </c>
      <c r="I38" s="38" t="s">
        <v>458</v>
      </c>
      <c r="J38" s="52" t="s">
        <v>542</v>
      </c>
    </row>
    <row r="39" ht="20.25" customHeight="1" spans="1:10">
      <c r="A39" s="23"/>
      <c r="B39" s="23"/>
      <c r="C39" s="23" t="s">
        <v>453</v>
      </c>
      <c r="D39" s="51" t="s">
        <v>454</v>
      </c>
      <c r="E39" s="52" t="s">
        <v>543</v>
      </c>
      <c r="F39" s="38" t="s">
        <v>456</v>
      </c>
      <c r="G39" s="24" t="s">
        <v>544</v>
      </c>
      <c r="H39" s="38" t="s">
        <v>545</v>
      </c>
      <c r="I39" s="38" t="s">
        <v>458</v>
      </c>
      <c r="J39" s="52" t="s">
        <v>546</v>
      </c>
    </row>
    <row r="40" ht="20.25" customHeight="1" spans="1:10">
      <c r="A40" s="23"/>
      <c r="B40" s="23"/>
      <c r="C40" s="23" t="s">
        <v>453</v>
      </c>
      <c r="D40" s="51" t="s">
        <v>454</v>
      </c>
      <c r="E40" s="52" t="s">
        <v>547</v>
      </c>
      <c r="F40" s="38" t="s">
        <v>456</v>
      </c>
      <c r="G40" s="24" t="s">
        <v>548</v>
      </c>
      <c r="H40" s="38" t="s">
        <v>545</v>
      </c>
      <c r="I40" s="38" t="s">
        <v>458</v>
      </c>
      <c r="J40" s="52" t="s">
        <v>549</v>
      </c>
    </row>
    <row r="41" ht="20.25" customHeight="1" spans="1:10">
      <c r="A41" s="23"/>
      <c r="B41" s="23"/>
      <c r="C41" s="23" t="s">
        <v>453</v>
      </c>
      <c r="D41" s="51" t="s">
        <v>466</v>
      </c>
      <c r="E41" s="52" t="s">
        <v>550</v>
      </c>
      <c r="F41" s="38" t="s">
        <v>456</v>
      </c>
      <c r="G41" s="24" t="s">
        <v>46</v>
      </c>
      <c r="H41" s="38" t="s">
        <v>514</v>
      </c>
      <c r="I41" s="38" t="s">
        <v>458</v>
      </c>
      <c r="J41" s="52" t="s">
        <v>551</v>
      </c>
    </row>
    <row r="42" ht="20.25" customHeight="1" spans="1:10">
      <c r="A42" s="23"/>
      <c r="B42" s="23"/>
      <c r="C42" s="23" t="s">
        <v>475</v>
      </c>
      <c r="D42" s="51" t="s">
        <v>476</v>
      </c>
      <c r="E42" s="52" t="s">
        <v>552</v>
      </c>
      <c r="F42" s="38" t="s">
        <v>456</v>
      </c>
      <c r="G42" s="24" t="s">
        <v>529</v>
      </c>
      <c r="H42" s="38" t="s">
        <v>487</v>
      </c>
      <c r="I42" s="38" t="s">
        <v>458</v>
      </c>
      <c r="J42" s="52" t="s">
        <v>553</v>
      </c>
    </row>
    <row r="43" ht="20.25" customHeight="1" spans="1:10">
      <c r="A43" s="23"/>
      <c r="B43" s="23"/>
      <c r="C43" s="23" t="s">
        <v>482</v>
      </c>
      <c r="D43" s="51" t="s">
        <v>483</v>
      </c>
      <c r="E43" s="52" t="s">
        <v>483</v>
      </c>
      <c r="F43" s="38" t="s">
        <v>485</v>
      </c>
      <c r="G43" s="24" t="s">
        <v>486</v>
      </c>
      <c r="H43" s="38" t="s">
        <v>487</v>
      </c>
      <c r="I43" s="38" t="s">
        <v>458</v>
      </c>
      <c r="J43" s="52" t="s">
        <v>554</v>
      </c>
    </row>
    <row r="44" ht="117" customHeight="1" spans="1:10">
      <c r="A44" s="50" t="s">
        <v>330</v>
      </c>
      <c r="B44" s="23" t="s">
        <v>555</v>
      </c>
      <c r="C44" s="23"/>
      <c r="D44" s="23"/>
      <c r="E44" s="23"/>
      <c r="F44" s="23"/>
      <c r="G44" s="23"/>
      <c r="H44" s="23"/>
      <c r="I44" s="23"/>
      <c r="J44" s="23"/>
    </row>
    <row r="45" ht="20.25" customHeight="1" spans="1:10">
      <c r="A45" s="23"/>
      <c r="B45" s="23"/>
      <c r="C45" s="23" t="s">
        <v>453</v>
      </c>
      <c r="D45" s="51" t="s">
        <v>454</v>
      </c>
      <c r="E45" s="52" t="s">
        <v>556</v>
      </c>
      <c r="F45" s="38" t="s">
        <v>456</v>
      </c>
      <c r="G45" s="24" t="s">
        <v>557</v>
      </c>
      <c r="H45" s="38" t="s">
        <v>492</v>
      </c>
      <c r="I45" s="38" t="s">
        <v>458</v>
      </c>
      <c r="J45" s="52" t="s">
        <v>558</v>
      </c>
    </row>
    <row r="46" ht="20.25" customHeight="1" spans="1:10">
      <c r="A46" s="23"/>
      <c r="B46" s="23"/>
      <c r="C46" s="23" t="s">
        <v>453</v>
      </c>
      <c r="D46" s="51" t="s">
        <v>454</v>
      </c>
      <c r="E46" s="52" t="s">
        <v>559</v>
      </c>
      <c r="F46" s="38" t="s">
        <v>456</v>
      </c>
      <c r="G46" s="24" t="s">
        <v>560</v>
      </c>
      <c r="H46" s="38" t="s">
        <v>492</v>
      </c>
      <c r="I46" s="38" t="s">
        <v>458</v>
      </c>
      <c r="J46" s="52" t="s">
        <v>561</v>
      </c>
    </row>
    <row r="47" ht="20.25" customHeight="1" spans="1:10">
      <c r="A47" s="23"/>
      <c r="B47" s="23"/>
      <c r="C47" s="23" t="s">
        <v>453</v>
      </c>
      <c r="D47" s="51" t="s">
        <v>454</v>
      </c>
      <c r="E47" s="52" t="s">
        <v>562</v>
      </c>
      <c r="F47" s="38" t="s">
        <v>456</v>
      </c>
      <c r="G47" s="24" t="s">
        <v>563</v>
      </c>
      <c r="H47" s="38" t="s">
        <v>492</v>
      </c>
      <c r="I47" s="38" t="s">
        <v>458</v>
      </c>
      <c r="J47" s="52" t="s">
        <v>564</v>
      </c>
    </row>
    <row r="48" ht="20.25" customHeight="1" spans="1:10">
      <c r="A48" s="23"/>
      <c r="B48" s="23"/>
      <c r="C48" s="23" t="s">
        <v>453</v>
      </c>
      <c r="D48" s="51" t="s">
        <v>454</v>
      </c>
      <c r="E48" s="52" t="s">
        <v>565</v>
      </c>
      <c r="F48" s="38" t="s">
        <v>456</v>
      </c>
      <c r="G48" s="24" t="s">
        <v>464</v>
      </c>
      <c r="H48" s="38" t="s">
        <v>492</v>
      </c>
      <c r="I48" s="38" t="s">
        <v>458</v>
      </c>
      <c r="J48" s="52" t="s">
        <v>566</v>
      </c>
    </row>
    <row r="49" ht="20.25" customHeight="1" spans="1:10">
      <c r="A49" s="23"/>
      <c r="B49" s="23"/>
      <c r="C49" s="23" t="s">
        <v>453</v>
      </c>
      <c r="D49" s="51" t="s">
        <v>527</v>
      </c>
      <c r="E49" s="52" t="s">
        <v>567</v>
      </c>
      <c r="F49" s="38" t="s">
        <v>456</v>
      </c>
      <c r="G49" s="24" t="s">
        <v>497</v>
      </c>
      <c r="H49" s="38" t="s">
        <v>473</v>
      </c>
      <c r="I49" s="38" t="s">
        <v>458</v>
      </c>
      <c r="J49" s="52" t="s">
        <v>568</v>
      </c>
    </row>
    <row r="50" ht="20.25" customHeight="1" spans="1:10">
      <c r="A50" s="23"/>
      <c r="B50" s="23"/>
      <c r="C50" s="23" t="s">
        <v>453</v>
      </c>
      <c r="D50" s="51" t="s">
        <v>527</v>
      </c>
      <c r="E50" s="52" t="s">
        <v>569</v>
      </c>
      <c r="F50" s="38" t="s">
        <v>456</v>
      </c>
      <c r="G50" s="24" t="s">
        <v>570</v>
      </c>
      <c r="H50" s="38" t="s">
        <v>473</v>
      </c>
      <c r="I50" s="38" t="s">
        <v>458</v>
      </c>
      <c r="J50" s="52" t="s">
        <v>571</v>
      </c>
    </row>
    <row r="51" ht="20.25" customHeight="1" spans="1:10">
      <c r="A51" s="23"/>
      <c r="B51" s="23"/>
      <c r="C51" s="23" t="s">
        <v>453</v>
      </c>
      <c r="D51" s="51" t="s">
        <v>527</v>
      </c>
      <c r="E51" s="52" t="s">
        <v>572</v>
      </c>
      <c r="F51" s="38" t="s">
        <v>456</v>
      </c>
      <c r="G51" s="24" t="s">
        <v>573</v>
      </c>
      <c r="H51" s="38" t="s">
        <v>473</v>
      </c>
      <c r="I51" s="38" t="s">
        <v>458</v>
      </c>
      <c r="J51" s="52" t="s">
        <v>574</v>
      </c>
    </row>
    <row r="52" ht="20.25" customHeight="1" spans="1:10">
      <c r="A52" s="23"/>
      <c r="B52" s="23"/>
      <c r="C52" s="23" t="s">
        <v>453</v>
      </c>
      <c r="D52" s="51" t="s">
        <v>527</v>
      </c>
      <c r="E52" s="52" t="s">
        <v>575</v>
      </c>
      <c r="F52" s="38" t="s">
        <v>456</v>
      </c>
      <c r="G52" s="24" t="s">
        <v>573</v>
      </c>
      <c r="H52" s="38" t="s">
        <v>473</v>
      </c>
      <c r="I52" s="38" t="s">
        <v>458</v>
      </c>
      <c r="J52" s="52" t="s">
        <v>576</v>
      </c>
    </row>
    <row r="53" ht="20.25" customHeight="1" spans="1:10">
      <c r="A53" s="23"/>
      <c r="B53" s="23"/>
      <c r="C53" s="23" t="s">
        <v>453</v>
      </c>
      <c r="D53" s="51" t="s">
        <v>466</v>
      </c>
      <c r="E53" s="52" t="s">
        <v>577</v>
      </c>
      <c r="F53" s="38" t="s">
        <v>456</v>
      </c>
      <c r="G53" s="24" t="s">
        <v>461</v>
      </c>
      <c r="H53" s="38" t="s">
        <v>468</v>
      </c>
      <c r="I53" s="38" t="s">
        <v>458</v>
      </c>
      <c r="J53" s="52" t="s">
        <v>578</v>
      </c>
    </row>
    <row r="54" ht="20.25" customHeight="1" spans="1:10">
      <c r="A54" s="23"/>
      <c r="B54" s="23"/>
      <c r="C54" s="23" t="s">
        <v>453</v>
      </c>
      <c r="D54" s="51" t="s">
        <v>470</v>
      </c>
      <c r="E54" s="52" t="s">
        <v>471</v>
      </c>
      <c r="F54" s="38" t="s">
        <v>456</v>
      </c>
      <c r="G54" s="24" t="s">
        <v>579</v>
      </c>
      <c r="H54" s="38" t="s">
        <v>473</v>
      </c>
      <c r="I54" s="38" t="s">
        <v>458</v>
      </c>
      <c r="J54" s="52" t="s">
        <v>580</v>
      </c>
    </row>
    <row r="55" ht="20.25" customHeight="1" spans="1:10">
      <c r="A55" s="23"/>
      <c r="B55" s="23"/>
      <c r="C55" s="23" t="s">
        <v>475</v>
      </c>
      <c r="D55" s="51" t="s">
        <v>476</v>
      </c>
      <c r="E55" s="52" t="s">
        <v>581</v>
      </c>
      <c r="F55" s="38" t="s">
        <v>456</v>
      </c>
      <c r="G55" s="24" t="s">
        <v>478</v>
      </c>
      <c r="H55" s="38" t="s">
        <v>479</v>
      </c>
      <c r="I55" s="38" t="s">
        <v>480</v>
      </c>
      <c r="J55" s="52" t="s">
        <v>581</v>
      </c>
    </row>
    <row r="56" ht="20.25" customHeight="1" spans="1:10">
      <c r="A56" s="23"/>
      <c r="B56" s="23"/>
      <c r="C56" s="23" t="s">
        <v>482</v>
      </c>
      <c r="D56" s="51" t="s">
        <v>483</v>
      </c>
      <c r="E56" s="52" t="s">
        <v>582</v>
      </c>
      <c r="F56" s="38" t="s">
        <v>485</v>
      </c>
      <c r="G56" s="24" t="s">
        <v>521</v>
      </c>
      <c r="H56" s="38" t="s">
        <v>487</v>
      </c>
      <c r="I56" s="38" t="s">
        <v>458</v>
      </c>
      <c r="J56" s="52" t="s">
        <v>583</v>
      </c>
    </row>
    <row r="57" ht="84" customHeight="1" spans="1:10">
      <c r="A57" s="50" t="s">
        <v>367</v>
      </c>
      <c r="B57" s="23" t="s">
        <v>584</v>
      </c>
      <c r="C57" s="23"/>
      <c r="D57" s="23"/>
      <c r="E57" s="23"/>
      <c r="F57" s="23"/>
      <c r="G57" s="23"/>
      <c r="H57" s="23"/>
      <c r="I57" s="23"/>
      <c r="J57" s="23"/>
    </row>
    <row r="58" ht="20.25" customHeight="1" spans="1:10">
      <c r="A58" s="23"/>
      <c r="B58" s="23"/>
      <c r="C58" s="23" t="s">
        <v>453</v>
      </c>
      <c r="D58" s="51" t="s">
        <v>454</v>
      </c>
      <c r="E58" s="52" t="s">
        <v>585</v>
      </c>
      <c r="F58" s="38" t="s">
        <v>456</v>
      </c>
      <c r="G58" s="24" t="s">
        <v>586</v>
      </c>
      <c r="H58" s="38" t="s">
        <v>457</v>
      </c>
      <c r="I58" s="38" t="s">
        <v>458</v>
      </c>
      <c r="J58" s="52" t="s">
        <v>587</v>
      </c>
    </row>
    <row r="59" ht="20.25" customHeight="1" spans="1:10">
      <c r="A59" s="23"/>
      <c r="B59" s="23"/>
      <c r="C59" s="23" t="s">
        <v>453</v>
      </c>
      <c r="D59" s="51" t="s">
        <v>454</v>
      </c>
      <c r="E59" s="52" t="s">
        <v>588</v>
      </c>
      <c r="F59" s="38" t="s">
        <v>496</v>
      </c>
      <c r="G59" s="24" t="s">
        <v>589</v>
      </c>
      <c r="H59" s="38" t="s">
        <v>590</v>
      </c>
      <c r="I59" s="38" t="s">
        <v>458</v>
      </c>
      <c r="J59" s="52" t="s">
        <v>591</v>
      </c>
    </row>
    <row r="60" ht="20.25" customHeight="1" spans="1:10">
      <c r="A60" s="23"/>
      <c r="B60" s="23"/>
      <c r="C60" s="23" t="s">
        <v>453</v>
      </c>
      <c r="D60" s="51" t="s">
        <v>454</v>
      </c>
      <c r="E60" s="52" t="s">
        <v>592</v>
      </c>
      <c r="F60" s="38" t="s">
        <v>485</v>
      </c>
      <c r="G60" s="24" t="s">
        <v>51</v>
      </c>
      <c r="H60" s="38" t="s">
        <v>593</v>
      </c>
      <c r="I60" s="38" t="s">
        <v>458</v>
      </c>
      <c r="J60" s="52" t="s">
        <v>594</v>
      </c>
    </row>
    <row r="61" ht="20.25" customHeight="1" spans="1:10">
      <c r="A61" s="23"/>
      <c r="B61" s="23"/>
      <c r="C61" s="23" t="s">
        <v>453</v>
      </c>
      <c r="D61" s="51" t="s">
        <v>527</v>
      </c>
      <c r="E61" s="52" t="s">
        <v>595</v>
      </c>
      <c r="F61" s="38" t="s">
        <v>456</v>
      </c>
      <c r="G61" s="24" t="s">
        <v>529</v>
      </c>
      <c r="H61" s="38" t="s">
        <v>487</v>
      </c>
      <c r="I61" s="38" t="s">
        <v>458</v>
      </c>
      <c r="J61" s="52" t="s">
        <v>596</v>
      </c>
    </row>
    <row r="62" ht="20.25" customHeight="1" spans="1:10">
      <c r="A62" s="23"/>
      <c r="B62" s="23"/>
      <c r="C62" s="23" t="s">
        <v>453</v>
      </c>
      <c r="D62" s="51" t="s">
        <v>466</v>
      </c>
      <c r="E62" s="52" t="s">
        <v>597</v>
      </c>
      <c r="F62" s="38" t="s">
        <v>456</v>
      </c>
      <c r="G62" s="24" t="s">
        <v>529</v>
      </c>
      <c r="H62" s="38" t="s">
        <v>487</v>
      </c>
      <c r="I62" s="38" t="s">
        <v>458</v>
      </c>
      <c r="J62" s="52" t="s">
        <v>598</v>
      </c>
    </row>
    <row r="63" ht="20.25" customHeight="1" spans="1:10">
      <c r="A63" s="23"/>
      <c r="B63" s="23"/>
      <c r="C63" s="23" t="s">
        <v>475</v>
      </c>
      <c r="D63" s="51" t="s">
        <v>476</v>
      </c>
      <c r="E63" s="52" t="s">
        <v>599</v>
      </c>
      <c r="F63" s="38" t="s">
        <v>456</v>
      </c>
      <c r="G63" s="24" t="s">
        <v>600</v>
      </c>
      <c r="H63" s="38" t="s">
        <v>502</v>
      </c>
      <c r="I63" s="38" t="s">
        <v>480</v>
      </c>
      <c r="J63" s="52" t="s">
        <v>601</v>
      </c>
    </row>
    <row r="64" ht="20.25" customHeight="1" spans="1:10">
      <c r="A64" s="23"/>
      <c r="B64" s="23"/>
      <c r="C64" s="23" t="s">
        <v>482</v>
      </c>
      <c r="D64" s="51" t="s">
        <v>483</v>
      </c>
      <c r="E64" s="52" t="s">
        <v>602</v>
      </c>
      <c r="F64" s="38" t="s">
        <v>485</v>
      </c>
      <c r="G64" s="24" t="s">
        <v>486</v>
      </c>
      <c r="H64" s="38" t="s">
        <v>487</v>
      </c>
      <c r="I64" s="38" t="s">
        <v>458</v>
      </c>
      <c r="J64" s="52" t="s">
        <v>603</v>
      </c>
    </row>
    <row r="65" ht="90" customHeight="1" spans="1:10">
      <c r="A65" s="50" t="s">
        <v>373</v>
      </c>
      <c r="B65" s="23" t="s">
        <v>604</v>
      </c>
      <c r="C65" s="23"/>
      <c r="D65" s="23"/>
      <c r="E65" s="23"/>
      <c r="F65" s="23"/>
      <c r="G65" s="23"/>
      <c r="H65" s="23"/>
      <c r="I65" s="23"/>
      <c r="J65" s="23"/>
    </row>
    <row r="66" ht="20.25" customHeight="1" spans="1:10">
      <c r="A66" s="23"/>
      <c r="B66" s="23"/>
      <c r="C66" s="23" t="s">
        <v>453</v>
      </c>
      <c r="D66" s="51" t="s">
        <v>454</v>
      </c>
      <c r="E66" s="52" t="s">
        <v>605</v>
      </c>
      <c r="F66" s="38" t="s">
        <v>485</v>
      </c>
      <c r="G66" s="24" t="s">
        <v>47</v>
      </c>
      <c r="H66" s="38" t="s">
        <v>606</v>
      </c>
      <c r="I66" s="38" t="s">
        <v>458</v>
      </c>
      <c r="J66" s="52" t="s">
        <v>607</v>
      </c>
    </row>
    <row r="67" ht="20.25" customHeight="1" spans="1:10">
      <c r="A67" s="23"/>
      <c r="B67" s="23"/>
      <c r="C67" s="23" t="s">
        <v>453</v>
      </c>
      <c r="D67" s="51" t="s">
        <v>527</v>
      </c>
      <c r="E67" s="52" t="s">
        <v>608</v>
      </c>
      <c r="F67" s="38" t="s">
        <v>456</v>
      </c>
      <c r="G67" s="24" t="s">
        <v>529</v>
      </c>
      <c r="H67" s="38" t="s">
        <v>487</v>
      </c>
      <c r="I67" s="38" t="s">
        <v>458</v>
      </c>
      <c r="J67" s="52" t="s">
        <v>609</v>
      </c>
    </row>
    <row r="68" ht="20.25" customHeight="1" spans="1:10">
      <c r="A68" s="23"/>
      <c r="B68" s="23"/>
      <c r="C68" s="23" t="s">
        <v>453</v>
      </c>
      <c r="D68" s="51" t="s">
        <v>466</v>
      </c>
      <c r="E68" s="52" t="s">
        <v>597</v>
      </c>
      <c r="F68" s="38" t="s">
        <v>456</v>
      </c>
      <c r="G68" s="24" t="s">
        <v>529</v>
      </c>
      <c r="H68" s="38" t="s">
        <v>487</v>
      </c>
      <c r="I68" s="38" t="s">
        <v>458</v>
      </c>
      <c r="J68" s="52" t="s">
        <v>610</v>
      </c>
    </row>
    <row r="69" ht="20.25" customHeight="1" spans="1:10">
      <c r="A69" s="23"/>
      <c r="B69" s="23"/>
      <c r="C69" s="23" t="s">
        <v>475</v>
      </c>
      <c r="D69" s="51" t="s">
        <v>476</v>
      </c>
      <c r="E69" s="52" t="s">
        <v>611</v>
      </c>
      <c r="F69" s="38" t="s">
        <v>456</v>
      </c>
      <c r="G69" s="24" t="s">
        <v>612</v>
      </c>
      <c r="H69" s="38" t="s">
        <v>613</v>
      </c>
      <c r="I69" s="38" t="s">
        <v>480</v>
      </c>
      <c r="J69" s="52" t="s">
        <v>614</v>
      </c>
    </row>
    <row r="70" ht="20.25" customHeight="1" spans="1:10">
      <c r="A70" s="23"/>
      <c r="B70" s="23"/>
      <c r="C70" s="23" t="s">
        <v>482</v>
      </c>
      <c r="D70" s="51" t="s">
        <v>483</v>
      </c>
      <c r="E70" s="52" t="s">
        <v>615</v>
      </c>
      <c r="F70" s="38" t="s">
        <v>485</v>
      </c>
      <c r="G70" s="24" t="s">
        <v>486</v>
      </c>
      <c r="H70" s="38" t="s">
        <v>487</v>
      </c>
      <c r="I70" s="38" t="s">
        <v>458</v>
      </c>
      <c r="J70" s="52" t="s">
        <v>616</v>
      </c>
    </row>
    <row r="71" ht="164" customHeight="1" spans="1:10">
      <c r="A71" s="50" t="s">
        <v>363</v>
      </c>
      <c r="B71" s="23" t="s">
        <v>617</v>
      </c>
      <c r="C71" s="23"/>
      <c r="D71" s="23"/>
      <c r="E71" s="23"/>
      <c r="F71" s="23"/>
      <c r="G71" s="23"/>
      <c r="H71" s="23"/>
      <c r="I71" s="23"/>
      <c r="J71" s="23"/>
    </row>
    <row r="72" ht="20.25" customHeight="1" spans="1:10">
      <c r="A72" s="23"/>
      <c r="B72" s="23"/>
      <c r="C72" s="23" t="s">
        <v>453</v>
      </c>
      <c r="D72" s="51" t="s">
        <v>454</v>
      </c>
      <c r="E72" s="52" t="s">
        <v>618</v>
      </c>
      <c r="F72" s="38" t="s">
        <v>485</v>
      </c>
      <c r="G72" s="24" t="s">
        <v>51</v>
      </c>
      <c r="H72" s="38" t="s">
        <v>619</v>
      </c>
      <c r="I72" s="38" t="s">
        <v>458</v>
      </c>
      <c r="J72" s="52" t="s">
        <v>620</v>
      </c>
    </row>
    <row r="73" ht="20.25" customHeight="1" spans="1:10">
      <c r="A73" s="23"/>
      <c r="B73" s="23"/>
      <c r="C73" s="23" t="s">
        <v>453</v>
      </c>
      <c r="D73" s="51" t="s">
        <v>454</v>
      </c>
      <c r="E73" s="52" t="s">
        <v>621</v>
      </c>
      <c r="F73" s="38" t="s">
        <v>485</v>
      </c>
      <c r="G73" s="24" t="s">
        <v>49</v>
      </c>
      <c r="H73" s="38" t="s">
        <v>619</v>
      </c>
      <c r="I73" s="38" t="s">
        <v>458</v>
      </c>
      <c r="J73" s="52" t="s">
        <v>622</v>
      </c>
    </row>
    <row r="74" ht="20.25" customHeight="1" spans="1:10">
      <c r="A74" s="23"/>
      <c r="B74" s="23"/>
      <c r="C74" s="23" t="s">
        <v>453</v>
      </c>
      <c r="D74" s="51" t="s">
        <v>454</v>
      </c>
      <c r="E74" s="52" t="s">
        <v>623</v>
      </c>
      <c r="F74" s="38" t="s">
        <v>485</v>
      </c>
      <c r="G74" s="24" t="s">
        <v>624</v>
      </c>
      <c r="H74" s="38" t="s">
        <v>625</v>
      </c>
      <c r="I74" s="38" t="s">
        <v>458</v>
      </c>
      <c r="J74" s="52" t="s">
        <v>626</v>
      </c>
    </row>
    <row r="75" ht="20.25" customHeight="1" spans="1:10">
      <c r="A75" s="23"/>
      <c r="B75" s="23"/>
      <c r="C75" s="23" t="s">
        <v>453</v>
      </c>
      <c r="D75" s="51" t="s">
        <v>527</v>
      </c>
      <c r="E75" s="52" t="s">
        <v>627</v>
      </c>
      <c r="F75" s="38" t="s">
        <v>485</v>
      </c>
      <c r="G75" s="24" t="s">
        <v>486</v>
      </c>
      <c r="H75" s="38" t="s">
        <v>487</v>
      </c>
      <c r="I75" s="38" t="s">
        <v>458</v>
      </c>
      <c r="J75" s="52" t="s">
        <v>628</v>
      </c>
    </row>
    <row r="76" ht="20.25" customHeight="1" spans="1:10">
      <c r="A76" s="23"/>
      <c r="B76" s="23"/>
      <c r="C76" s="23" t="s">
        <v>453</v>
      </c>
      <c r="D76" s="51" t="s">
        <v>466</v>
      </c>
      <c r="E76" s="52" t="s">
        <v>629</v>
      </c>
      <c r="F76" s="38" t="s">
        <v>456</v>
      </c>
      <c r="G76" s="24" t="s">
        <v>630</v>
      </c>
      <c r="H76" s="38" t="s">
        <v>631</v>
      </c>
      <c r="I76" s="38" t="s">
        <v>480</v>
      </c>
      <c r="J76" s="52" t="s">
        <v>632</v>
      </c>
    </row>
    <row r="77" ht="20.25" customHeight="1" spans="1:10">
      <c r="A77" s="23"/>
      <c r="B77" s="23"/>
      <c r="C77" s="23" t="s">
        <v>475</v>
      </c>
      <c r="D77" s="51" t="s">
        <v>476</v>
      </c>
      <c r="E77" s="52" t="s">
        <v>633</v>
      </c>
      <c r="F77" s="38" t="s">
        <v>456</v>
      </c>
      <c r="G77" s="24" t="s">
        <v>501</v>
      </c>
      <c r="H77" s="38" t="s">
        <v>631</v>
      </c>
      <c r="I77" s="38" t="s">
        <v>480</v>
      </c>
      <c r="J77" s="52" t="s">
        <v>634</v>
      </c>
    </row>
    <row r="78" ht="20.25" customHeight="1" spans="1:10">
      <c r="A78" s="23"/>
      <c r="B78" s="23"/>
      <c r="C78" s="23" t="s">
        <v>482</v>
      </c>
      <c r="D78" s="51" t="s">
        <v>483</v>
      </c>
      <c r="E78" s="52" t="s">
        <v>483</v>
      </c>
      <c r="F78" s="38" t="s">
        <v>485</v>
      </c>
      <c r="G78" s="24" t="s">
        <v>486</v>
      </c>
      <c r="H78" s="38" t="s">
        <v>487</v>
      </c>
      <c r="I78" s="38" t="s">
        <v>458</v>
      </c>
      <c r="J78" s="52" t="s">
        <v>635</v>
      </c>
    </row>
    <row r="79" ht="159" customHeight="1" spans="1:10">
      <c r="A79" s="50" t="s">
        <v>357</v>
      </c>
      <c r="B79" s="23" t="s">
        <v>636</v>
      </c>
      <c r="C79" s="23"/>
      <c r="D79" s="23"/>
      <c r="E79" s="23"/>
      <c r="F79" s="23"/>
      <c r="G79" s="23"/>
      <c r="H79" s="23"/>
      <c r="I79" s="23"/>
      <c r="J79" s="23"/>
    </row>
    <row r="80" ht="20.25" customHeight="1" spans="1:10">
      <c r="A80" s="23"/>
      <c r="B80" s="23"/>
      <c r="C80" s="23" t="s">
        <v>453</v>
      </c>
      <c r="D80" s="51" t="s">
        <v>454</v>
      </c>
      <c r="E80" s="52" t="s">
        <v>637</v>
      </c>
      <c r="F80" s="38" t="s">
        <v>456</v>
      </c>
      <c r="G80" s="24" t="s">
        <v>48</v>
      </c>
      <c r="H80" s="38" t="s">
        <v>492</v>
      </c>
      <c r="I80" s="38" t="s">
        <v>458</v>
      </c>
      <c r="J80" s="52" t="s">
        <v>638</v>
      </c>
    </row>
    <row r="81" ht="20.25" customHeight="1" spans="1:10">
      <c r="A81" s="23"/>
      <c r="B81" s="23"/>
      <c r="C81" s="23" t="s">
        <v>453</v>
      </c>
      <c r="D81" s="51" t="s">
        <v>454</v>
      </c>
      <c r="E81" s="52" t="s">
        <v>639</v>
      </c>
      <c r="F81" s="38" t="s">
        <v>456</v>
      </c>
      <c r="G81" s="24" t="s">
        <v>640</v>
      </c>
      <c r="H81" s="38" t="s">
        <v>492</v>
      </c>
      <c r="I81" s="38" t="s">
        <v>458</v>
      </c>
      <c r="J81" s="52" t="s">
        <v>638</v>
      </c>
    </row>
    <row r="82" ht="20.25" customHeight="1" spans="1:10">
      <c r="A82" s="23"/>
      <c r="B82" s="23"/>
      <c r="C82" s="23" t="s">
        <v>453</v>
      </c>
      <c r="D82" s="51" t="s">
        <v>454</v>
      </c>
      <c r="E82" s="52" t="s">
        <v>641</v>
      </c>
      <c r="F82" s="38" t="s">
        <v>456</v>
      </c>
      <c r="G82" s="24" t="s">
        <v>464</v>
      </c>
      <c r="H82" s="38" t="s">
        <v>492</v>
      </c>
      <c r="I82" s="38" t="s">
        <v>458</v>
      </c>
      <c r="J82" s="52" t="s">
        <v>638</v>
      </c>
    </row>
    <row r="83" ht="20.25" customHeight="1" spans="1:10">
      <c r="A83" s="23"/>
      <c r="B83" s="23"/>
      <c r="C83" s="23" t="s">
        <v>453</v>
      </c>
      <c r="D83" s="51" t="s">
        <v>466</v>
      </c>
      <c r="E83" s="52" t="s">
        <v>642</v>
      </c>
      <c r="F83" s="38" t="s">
        <v>496</v>
      </c>
      <c r="G83" s="24" t="s">
        <v>461</v>
      </c>
      <c r="H83" s="38" t="s">
        <v>468</v>
      </c>
      <c r="I83" s="38" t="s">
        <v>458</v>
      </c>
      <c r="J83" s="52" t="s">
        <v>643</v>
      </c>
    </row>
    <row r="84" ht="20.25" customHeight="1" spans="1:10">
      <c r="A84" s="23"/>
      <c r="B84" s="23"/>
      <c r="C84" s="23" t="s">
        <v>475</v>
      </c>
      <c r="D84" s="51" t="s">
        <v>476</v>
      </c>
      <c r="E84" s="52" t="s">
        <v>477</v>
      </c>
      <c r="F84" s="38" t="s">
        <v>456</v>
      </c>
      <c r="G84" s="24" t="s">
        <v>478</v>
      </c>
      <c r="H84" s="38" t="s">
        <v>514</v>
      </c>
      <c r="I84" s="38" t="s">
        <v>480</v>
      </c>
      <c r="J84" s="52" t="s">
        <v>644</v>
      </c>
    </row>
    <row r="85" ht="20.25" customHeight="1" spans="1:10">
      <c r="A85" s="23"/>
      <c r="B85" s="23"/>
      <c r="C85" s="23" t="s">
        <v>482</v>
      </c>
      <c r="D85" s="51" t="s">
        <v>483</v>
      </c>
      <c r="E85" s="52" t="s">
        <v>645</v>
      </c>
      <c r="F85" s="38" t="s">
        <v>456</v>
      </c>
      <c r="G85" s="24" t="s">
        <v>486</v>
      </c>
      <c r="H85" s="38" t="s">
        <v>487</v>
      </c>
      <c r="I85" s="38" t="s">
        <v>458</v>
      </c>
      <c r="J85" s="52" t="s">
        <v>646</v>
      </c>
    </row>
    <row r="86" ht="99" customHeight="1" spans="1:10">
      <c r="A86" s="50" t="s">
        <v>361</v>
      </c>
      <c r="B86" s="23" t="s">
        <v>647</v>
      </c>
      <c r="C86" s="23"/>
      <c r="D86" s="23"/>
      <c r="E86" s="23"/>
      <c r="F86" s="23"/>
      <c r="G86" s="23"/>
      <c r="H86" s="23"/>
      <c r="I86" s="23"/>
      <c r="J86" s="23"/>
    </row>
    <row r="87" ht="20.25" customHeight="1" spans="1:10">
      <c r="A87" s="23"/>
      <c r="B87" s="23"/>
      <c r="C87" s="23" t="s">
        <v>453</v>
      </c>
      <c r="D87" s="51" t="s">
        <v>454</v>
      </c>
      <c r="E87" s="52" t="s">
        <v>648</v>
      </c>
      <c r="F87" s="38" t="s">
        <v>485</v>
      </c>
      <c r="G87" s="24" t="s">
        <v>461</v>
      </c>
      <c r="H87" s="38" t="s">
        <v>649</v>
      </c>
      <c r="I87" s="38" t="s">
        <v>458</v>
      </c>
      <c r="J87" s="52" t="s">
        <v>650</v>
      </c>
    </row>
    <row r="88" ht="20.25" customHeight="1" spans="1:10">
      <c r="A88" s="23"/>
      <c r="B88" s="23"/>
      <c r="C88" s="23" t="s">
        <v>453</v>
      </c>
      <c r="D88" s="51" t="s">
        <v>454</v>
      </c>
      <c r="E88" s="52" t="s">
        <v>651</v>
      </c>
      <c r="F88" s="38" t="s">
        <v>485</v>
      </c>
      <c r="G88" s="24" t="s">
        <v>461</v>
      </c>
      <c r="H88" s="38" t="s">
        <v>619</v>
      </c>
      <c r="I88" s="38" t="s">
        <v>458</v>
      </c>
      <c r="J88" s="52" t="s">
        <v>652</v>
      </c>
    </row>
    <row r="89" ht="20.25" customHeight="1" spans="1:10">
      <c r="A89" s="23"/>
      <c r="B89" s="23"/>
      <c r="C89" s="23" t="s">
        <v>453</v>
      </c>
      <c r="D89" s="51" t="s">
        <v>454</v>
      </c>
      <c r="E89" s="52" t="s">
        <v>653</v>
      </c>
      <c r="F89" s="38" t="s">
        <v>485</v>
      </c>
      <c r="G89" s="24" t="s">
        <v>654</v>
      </c>
      <c r="H89" s="38" t="s">
        <v>649</v>
      </c>
      <c r="I89" s="38" t="s">
        <v>458</v>
      </c>
      <c r="J89" s="52" t="s">
        <v>655</v>
      </c>
    </row>
    <row r="90" ht="20.25" customHeight="1" spans="1:10">
      <c r="A90" s="23"/>
      <c r="B90" s="23"/>
      <c r="C90" s="23" t="s">
        <v>453</v>
      </c>
      <c r="D90" s="51" t="s">
        <v>527</v>
      </c>
      <c r="E90" s="52" t="s">
        <v>656</v>
      </c>
      <c r="F90" s="38" t="s">
        <v>485</v>
      </c>
      <c r="G90" s="24" t="s">
        <v>486</v>
      </c>
      <c r="H90" s="38" t="s">
        <v>487</v>
      </c>
      <c r="I90" s="38" t="s">
        <v>458</v>
      </c>
      <c r="J90" s="52" t="s">
        <v>657</v>
      </c>
    </row>
    <row r="91" ht="20.25" customHeight="1" spans="1:10">
      <c r="A91" s="23"/>
      <c r="B91" s="23"/>
      <c r="C91" s="23" t="s">
        <v>475</v>
      </c>
      <c r="D91" s="51" t="s">
        <v>476</v>
      </c>
      <c r="E91" s="52" t="s">
        <v>658</v>
      </c>
      <c r="F91" s="38" t="s">
        <v>456</v>
      </c>
      <c r="G91" s="24" t="s">
        <v>659</v>
      </c>
      <c r="H91" s="38" t="s">
        <v>502</v>
      </c>
      <c r="I91" s="38" t="s">
        <v>480</v>
      </c>
      <c r="J91" s="52" t="s">
        <v>660</v>
      </c>
    </row>
    <row r="92" ht="20.25" customHeight="1" spans="1:10">
      <c r="A92" s="23"/>
      <c r="B92" s="23"/>
      <c r="C92" s="23" t="s">
        <v>482</v>
      </c>
      <c r="D92" s="51" t="s">
        <v>483</v>
      </c>
      <c r="E92" s="52" t="s">
        <v>661</v>
      </c>
      <c r="F92" s="38" t="s">
        <v>485</v>
      </c>
      <c r="G92" s="24" t="s">
        <v>486</v>
      </c>
      <c r="H92" s="38" t="s">
        <v>487</v>
      </c>
      <c r="I92" s="38" t="s">
        <v>458</v>
      </c>
      <c r="J92" s="52" t="s">
        <v>662</v>
      </c>
    </row>
    <row r="93" ht="80" customHeight="1" spans="1:10">
      <c r="A93" s="50" t="s">
        <v>335</v>
      </c>
      <c r="B93" s="23" t="s">
        <v>663</v>
      </c>
      <c r="C93" s="23"/>
      <c r="D93" s="23"/>
      <c r="E93" s="23"/>
      <c r="F93" s="23"/>
      <c r="G93" s="23"/>
      <c r="H93" s="23"/>
      <c r="I93" s="23"/>
      <c r="J93" s="23"/>
    </row>
    <row r="94" ht="20.25" customHeight="1" spans="1:10">
      <c r="A94" s="23"/>
      <c r="B94" s="23"/>
      <c r="C94" s="23" t="s">
        <v>453</v>
      </c>
      <c r="D94" s="51" t="s">
        <v>454</v>
      </c>
      <c r="E94" s="52" t="s">
        <v>664</v>
      </c>
      <c r="F94" s="38" t="s">
        <v>456</v>
      </c>
      <c r="G94" s="24" t="s">
        <v>48</v>
      </c>
      <c r="H94" s="38" t="s">
        <v>492</v>
      </c>
      <c r="I94" s="38" t="s">
        <v>458</v>
      </c>
      <c r="J94" s="52" t="s">
        <v>665</v>
      </c>
    </row>
    <row r="95" ht="20.25" customHeight="1" spans="1:10">
      <c r="A95" s="23"/>
      <c r="B95" s="23"/>
      <c r="C95" s="23" t="s">
        <v>453</v>
      </c>
      <c r="D95" s="51" t="s">
        <v>466</v>
      </c>
      <c r="E95" s="52" t="s">
        <v>577</v>
      </c>
      <c r="F95" s="38" t="s">
        <v>456</v>
      </c>
      <c r="G95" s="24" t="s">
        <v>461</v>
      </c>
      <c r="H95" s="38" t="s">
        <v>468</v>
      </c>
      <c r="I95" s="38" t="s">
        <v>458</v>
      </c>
      <c r="J95" s="52" t="s">
        <v>666</v>
      </c>
    </row>
    <row r="96" ht="20.25" customHeight="1" spans="1:10">
      <c r="A96" s="23"/>
      <c r="B96" s="23"/>
      <c r="C96" s="23" t="s">
        <v>453</v>
      </c>
      <c r="D96" s="51" t="s">
        <v>470</v>
      </c>
      <c r="E96" s="52" t="s">
        <v>471</v>
      </c>
      <c r="F96" s="38" t="s">
        <v>456</v>
      </c>
      <c r="G96" s="24" t="s">
        <v>667</v>
      </c>
      <c r="H96" s="38" t="s">
        <v>473</v>
      </c>
      <c r="I96" s="38" t="s">
        <v>458</v>
      </c>
      <c r="J96" s="52" t="s">
        <v>668</v>
      </c>
    </row>
    <row r="97" ht="20.25" customHeight="1" spans="1:10">
      <c r="A97" s="23"/>
      <c r="B97" s="23"/>
      <c r="C97" s="23" t="s">
        <v>475</v>
      </c>
      <c r="D97" s="51" t="s">
        <v>476</v>
      </c>
      <c r="E97" s="52" t="s">
        <v>669</v>
      </c>
      <c r="F97" s="38" t="s">
        <v>456</v>
      </c>
      <c r="G97" s="24" t="s">
        <v>479</v>
      </c>
      <c r="H97" s="38" t="s">
        <v>502</v>
      </c>
      <c r="I97" s="38" t="s">
        <v>458</v>
      </c>
      <c r="J97" s="52" t="s">
        <v>670</v>
      </c>
    </row>
    <row r="98" ht="20.25" customHeight="1" spans="1:10">
      <c r="A98" s="23"/>
      <c r="B98" s="23"/>
      <c r="C98" s="23" t="s">
        <v>482</v>
      </c>
      <c r="D98" s="51" t="s">
        <v>483</v>
      </c>
      <c r="E98" s="52" t="s">
        <v>671</v>
      </c>
      <c r="F98" s="38" t="s">
        <v>485</v>
      </c>
      <c r="G98" s="24" t="s">
        <v>521</v>
      </c>
      <c r="H98" s="38" t="s">
        <v>487</v>
      </c>
      <c r="I98" s="38" t="s">
        <v>458</v>
      </c>
      <c r="J98" s="52" t="s">
        <v>672</v>
      </c>
    </row>
    <row r="99" ht="98" customHeight="1" spans="1:10">
      <c r="A99" s="50" t="s">
        <v>339</v>
      </c>
      <c r="B99" s="23" t="s">
        <v>673</v>
      </c>
      <c r="C99" s="23"/>
      <c r="D99" s="23"/>
      <c r="E99" s="23"/>
      <c r="F99" s="23"/>
      <c r="G99" s="23"/>
      <c r="H99" s="23"/>
      <c r="I99" s="23"/>
      <c r="J99" s="23"/>
    </row>
    <row r="100" ht="20.25" customHeight="1" spans="1:10">
      <c r="A100" s="23"/>
      <c r="B100" s="23"/>
      <c r="C100" s="23" t="s">
        <v>453</v>
      </c>
      <c r="D100" s="51" t="s">
        <v>454</v>
      </c>
      <c r="E100" s="52" t="s">
        <v>674</v>
      </c>
      <c r="F100" s="38" t="s">
        <v>456</v>
      </c>
      <c r="G100" s="24" t="s">
        <v>49</v>
      </c>
      <c r="H100" s="38" t="s">
        <v>675</v>
      </c>
      <c r="I100" s="38" t="s">
        <v>458</v>
      </c>
      <c r="J100" s="52" t="s">
        <v>676</v>
      </c>
    </row>
    <row r="101" ht="20.25" customHeight="1" spans="1:10">
      <c r="A101" s="23"/>
      <c r="B101" s="23"/>
      <c r="C101" s="23" t="s">
        <v>453</v>
      </c>
      <c r="D101" s="51" t="s">
        <v>454</v>
      </c>
      <c r="E101" s="52" t="s">
        <v>677</v>
      </c>
      <c r="F101" s="38" t="s">
        <v>456</v>
      </c>
      <c r="G101" s="24" t="s">
        <v>678</v>
      </c>
      <c r="H101" s="38" t="s">
        <v>492</v>
      </c>
      <c r="I101" s="38" t="s">
        <v>458</v>
      </c>
      <c r="J101" s="52" t="s">
        <v>679</v>
      </c>
    </row>
    <row r="102" ht="20.25" customHeight="1" spans="1:10">
      <c r="A102" s="23"/>
      <c r="B102" s="23"/>
      <c r="C102" s="23" t="s">
        <v>453</v>
      </c>
      <c r="D102" s="51" t="s">
        <v>527</v>
      </c>
      <c r="E102" s="52" t="s">
        <v>656</v>
      </c>
      <c r="F102" s="38" t="s">
        <v>485</v>
      </c>
      <c r="G102" s="24" t="s">
        <v>486</v>
      </c>
      <c r="H102" s="38" t="s">
        <v>487</v>
      </c>
      <c r="I102" s="38" t="s">
        <v>458</v>
      </c>
      <c r="J102" s="52" t="s">
        <v>680</v>
      </c>
    </row>
    <row r="103" ht="20.25" customHeight="1" spans="1:10">
      <c r="A103" s="23"/>
      <c r="B103" s="23"/>
      <c r="C103" s="23" t="s">
        <v>453</v>
      </c>
      <c r="D103" s="51" t="s">
        <v>466</v>
      </c>
      <c r="E103" s="52" t="s">
        <v>681</v>
      </c>
      <c r="F103" s="38" t="s">
        <v>496</v>
      </c>
      <c r="G103" s="24" t="s">
        <v>586</v>
      </c>
      <c r="H103" s="38" t="s">
        <v>514</v>
      </c>
      <c r="I103" s="38" t="s">
        <v>458</v>
      </c>
      <c r="J103" s="52" t="s">
        <v>682</v>
      </c>
    </row>
    <row r="104" ht="20.25" customHeight="1" spans="1:10">
      <c r="A104" s="23"/>
      <c r="B104" s="23"/>
      <c r="C104" s="23" t="s">
        <v>475</v>
      </c>
      <c r="D104" s="51" t="s">
        <v>476</v>
      </c>
      <c r="E104" s="52" t="s">
        <v>683</v>
      </c>
      <c r="F104" s="38" t="s">
        <v>456</v>
      </c>
      <c r="G104" s="24" t="s">
        <v>501</v>
      </c>
      <c r="H104" s="38"/>
      <c r="I104" s="38" t="s">
        <v>480</v>
      </c>
      <c r="J104" s="52" t="s">
        <v>684</v>
      </c>
    </row>
    <row r="105" ht="20.25" customHeight="1" spans="1:10">
      <c r="A105" s="23"/>
      <c r="B105" s="23"/>
      <c r="C105" s="23" t="s">
        <v>482</v>
      </c>
      <c r="D105" s="51" t="s">
        <v>483</v>
      </c>
      <c r="E105" s="52" t="s">
        <v>483</v>
      </c>
      <c r="F105" s="38" t="s">
        <v>485</v>
      </c>
      <c r="G105" s="24" t="s">
        <v>486</v>
      </c>
      <c r="H105" s="38" t="s">
        <v>487</v>
      </c>
      <c r="I105" s="38" t="s">
        <v>458</v>
      </c>
      <c r="J105" s="52" t="s">
        <v>635</v>
      </c>
    </row>
    <row r="106" ht="72" customHeight="1" spans="1:10">
      <c r="A106" s="50" t="s">
        <v>381</v>
      </c>
      <c r="B106" s="23" t="s">
        <v>685</v>
      </c>
      <c r="C106" s="23"/>
      <c r="D106" s="23"/>
      <c r="E106" s="23"/>
      <c r="F106" s="23"/>
      <c r="G106" s="23"/>
      <c r="H106" s="23"/>
      <c r="I106" s="23"/>
      <c r="J106" s="23"/>
    </row>
    <row r="107" ht="20.25" customHeight="1" spans="1:10">
      <c r="A107" s="23"/>
      <c r="B107" s="23"/>
      <c r="C107" s="23" t="s">
        <v>453</v>
      </c>
      <c r="D107" s="51" t="s">
        <v>454</v>
      </c>
      <c r="E107" s="52" t="s">
        <v>686</v>
      </c>
      <c r="F107" s="38" t="s">
        <v>456</v>
      </c>
      <c r="G107" s="24" t="s">
        <v>52</v>
      </c>
      <c r="H107" s="38" t="s">
        <v>687</v>
      </c>
      <c r="I107" s="38" t="s">
        <v>458</v>
      </c>
      <c r="J107" s="52" t="s">
        <v>688</v>
      </c>
    </row>
    <row r="108" ht="20.25" customHeight="1" spans="1:10">
      <c r="A108" s="23"/>
      <c r="B108" s="23"/>
      <c r="C108" s="23" t="s">
        <v>453</v>
      </c>
      <c r="D108" s="51" t="s">
        <v>527</v>
      </c>
      <c r="E108" s="52" t="s">
        <v>689</v>
      </c>
      <c r="F108" s="38" t="s">
        <v>456</v>
      </c>
      <c r="G108" s="24" t="s">
        <v>690</v>
      </c>
      <c r="H108" s="38" t="s">
        <v>502</v>
      </c>
      <c r="I108" s="38" t="s">
        <v>458</v>
      </c>
      <c r="J108" s="52" t="s">
        <v>691</v>
      </c>
    </row>
    <row r="109" ht="20.25" customHeight="1" spans="1:10">
      <c r="A109" s="23"/>
      <c r="B109" s="23"/>
      <c r="C109" s="23" t="s">
        <v>453</v>
      </c>
      <c r="D109" s="51" t="s">
        <v>466</v>
      </c>
      <c r="E109" s="52" t="s">
        <v>692</v>
      </c>
      <c r="F109" s="38" t="s">
        <v>485</v>
      </c>
      <c r="G109" s="24" t="s">
        <v>486</v>
      </c>
      <c r="H109" s="38" t="s">
        <v>487</v>
      </c>
      <c r="I109" s="38" t="s">
        <v>458</v>
      </c>
      <c r="J109" s="52" t="s">
        <v>693</v>
      </c>
    </row>
    <row r="110" ht="20.25" customHeight="1" spans="1:10">
      <c r="A110" s="23"/>
      <c r="B110" s="23"/>
      <c r="C110" s="23" t="s">
        <v>475</v>
      </c>
      <c r="D110" s="51" t="s">
        <v>476</v>
      </c>
      <c r="E110" s="52" t="s">
        <v>694</v>
      </c>
      <c r="F110" s="38" t="s">
        <v>456</v>
      </c>
      <c r="G110" s="24" t="s">
        <v>478</v>
      </c>
      <c r="H110" s="38" t="s">
        <v>502</v>
      </c>
      <c r="I110" s="38" t="s">
        <v>480</v>
      </c>
      <c r="J110" s="52" t="s">
        <v>481</v>
      </c>
    </row>
    <row r="111" ht="20.25" customHeight="1" spans="1:10">
      <c r="A111" s="23"/>
      <c r="B111" s="23"/>
      <c r="C111" s="23" t="s">
        <v>482</v>
      </c>
      <c r="D111" s="51" t="s">
        <v>483</v>
      </c>
      <c r="E111" s="52" t="s">
        <v>695</v>
      </c>
      <c r="F111" s="38" t="s">
        <v>485</v>
      </c>
      <c r="G111" s="24" t="s">
        <v>486</v>
      </c>
      <c r="H111" s="38" t="s">
        <v>487</v>
      </c>
      <c r="I111" s="38" t="s">
        <v>458</v>
      </c>
      <c r="J111" s="52" t="s">
        <v>616</v>
      </c>
    </row>
    <row r="112" ht="117" customHeight="1" spans="1:10">
      <c r="A112" s="50" t="s">
        <v>369</v>
      </c>
      <c r="B112" s="23" t="s">
        <v>696</v>
      </c>
      <c r="C112" s="23"/>
      <c r="D112" s="23"/>
      <c r="E112" s="23"/>
      <c r="F112" s="23"/>
      <c r="G112" s="23"/>
      <c r="H112" s="23"/>
      <c r="I112" s="23"/>
      <c r="J112" s="23"/>
    </row>
    <row r="113" ht="20.25" customHeight="1" spans="1:10">
      <c r="A113" s="23"/>
      <c r="B113" s="23"/>
      <c r="C113" s="23" t="s">
        <v>453</v>
      </c>
      <c r="D113" s="51" t="s">
        <v>454</v>
      </c>
      <c r="E113" s="52" t="s">
        <v>697</v>
      </c>
      <c r="F113" s="38" t="s">
        <v>485</v>
      </c>
      <c r="G113" s="24" t="s">
        <v>557</v>
      </c>
      <c r="H113" s="38" t="s">
        <v>457</v>
      </c>
      <c r="I113" s="38" t="s">
        <v>458</v>
      </c>
      <c r="J113" s="52" t="s">
        <v>698</v>
      </c>
    </row>
    <row r="114" ht="20.25" customHeight="1" spans="1:10">
      <c r="A114" s="23"/>
      <c r="B114" s="23"/>
      <c r="C114" s="23" t="s">
        <v>453</v>
      </c>
      <c r="D114" s="51" t="s">
        <v>454</v>
      </c>
      <c r="E114" s="52" t="s">
        <v>699</v>
      </c>
      <c r="F114" s="38" t="s">
        <v>485</v>
      </c>
      <c r="G114" s="24" t="s">
        <v>700</v>
      </c>
      <c r="H114" s="38" t="s">
        <v>457</v>
      </c>
      <c r="I114" s="38" t="s">
        <v>458</v>
      </c>
      <c r="J114" s="52" t="s">
        <v>701</v>
      </c>
    </row>
    <row r="115" ht="20.25" customHeight="1" spans="1:10">
      <c r="A115" s="23"/>
      <c r="B115" s="23"/>
      <c r="C115" s="23" t="s">
        <v>453</v>
      </c>
      <c r="D115" s="51" t="s">
        <v>527</v>
      </c>
      <c r="E115" s="52" t="s">
        <v>702</v>
      </c>
      <c r="F115" s="38" t="s">
        <v>456</v>
      </c>
      <c r="G115" s="24" t="s">
        <v>529</v>
      </c>
      <c r="H115" s="38" t="s">
        <v>487</v>
      </c>
      <c r="I115" s="38" t="s">
        <v>458</v>
      </c>
      <c r="J115" s="52" t="s">
        <v>703</v>
      </c>
    </row>
    <row r="116" ht="20.25" customHeight="1" spans="1:10">
      <c r="A116" s="23"/>
      <c r="B116" s="23"/>
      <c r="C116" s="23" t="s">
        <v>453</v>
      </c>
      <c r="D116" s="51" t="s">
        <v>466</v>
      </c>
      <c r="E116" s="52" t="s">
        <v>597</v>
      </c>
      <c r="F116" s="38" t="s">
        <v>456</v>
      </c>
      <c r="G116" s="24" t="s">
        <v>529</v>
      </c>
      <c r="H116" s="38" t="s">
        <v>487</v>
      </c>
      <c r="I116" s="38" t="s">
        <v>458</v>
      </c>
      <c r="J116" s="52" t="s">
        <v>704</v>
      </c>
    </row>
    <row r="117" ht="20.25" customHeight="1" spans="1:10">
      <c r="A117" s="23"/>
      <c r="B117" s="23"/>
      <c r="C117" s="23" t="s">
        <v>475</v>
      </c>
      <c r="D117" s="51" t="s">
        <v>476</v>
      </c>
      <c r="E117" s="52" t="s">
        <v>705</v>
      </c>
      <c r="F117" s="38" t="s">
        <v>485</v>
      </c>
      <c r="G117" s="24" t="s">
        <v>486</v>
      </c>
      <c r="H117" s="38" t="s">
        <v>487</v>
      </c>
      <c r="I117" s="38" t="s">
        <v>458</v>
      </c>
      <c r="J117" s="52" t="s">
        <v>706</v>
      </c>
    </row>
    <row r="118" ht="20.25" customHeight="1" spans="1:10">
      <c r="A118" s="23"/>
      <c r="B118" s="23"/>
      <c r="C118" s="23" t="s">
        <v>482</v>
      </c>
      <c r="D118" s="51" t="s">
        <v>483</v>
      </c>
      <c r="E118" s="52" t="s">
        <v>695</v>
      </c>
      <c r="F118" s="38" t="s">
        <v>485</v>
      </c>
      <c r="G118" s="24" t="s">
        <v>486</v>
      </c>
      <c r="H118" s="38" t="s">
        <v>487</v>
      </c>
      <c r="I118" s="38" t="s">
        <v>458</v>
      </c>
      <c r="J118" s="52" t="s">
        <v>707</v>
      </c>
    </row>
    <row r="119" ht="66" customHeight="1" spans="1:10">
      <c r="A119" s="50" t="s">
        <v>365</v>
      </c>
      <c r="B119" s="23" t="s">
        <v>708</v>
      </c>
      <c r="C119" s="23"/>
      <c r="D119" s="23"/>
      <c r="E119" s="23"/>
      <c r="F119" s="23"/>
      <c r="G119" s="23"/>
      <c r="H119" s="23"/>
      <c r="I119" s="23"/>
      <c r="J119" s="23"/>
    </row>
    <row r="120" ht="20.25" customHeight="1" spans="1:10">
      <c r="A120" s="23"/>
      <c r="B120" s="23"/>
      <c r="C120" s="23" t="s">
        <v>453</v>
      </c>
      <c r="D120" s="51" t="s">
        <v>454</v>
      </c>
      <c r="E120" s="52" t="s">
        <v>709</v>
      </c>
      <c r="F120" s="38" t="s">
        <v>456</v>
      </c>
      <c r="G120" s="24" t="s">
        <v>52</v>
      </c>
      <c r="H120" s="38" t="s">
        <v>619</v>
      </c>
      <c r="I120" s="38" t="s">
        <v>458</v>
      </c>
      <c r="J120" s="52" t="s">
        <v>710</v>
      </c>
    </row>
    <row r="121" ht="20.25" customHeight="1" spans="1:10">
      <c r="A121" s="23"/>
      <c r="B121" s="23"/>
      <c r="C121" s="23" t="s">
        <v>453</v>
      </c>
      <c r="D121" s="51" t="s">
        <v>454</v>
      </c>
      <c r="E121" s="52" t="s">
        <v>711</v>
      </c>
      <c r="F121" s="38" t="s">
        <v>456</v>
      </c>
      <c r="G121" s="24" t="s">
        <v>50</v>
      </c>
      <c r="H121" s="38" t="s">
        <v>619</v>
      </c>
      <c r="I121" s="38" t="s">
        <v>458</v>
      </c>
      <c r="J121" s="52" t="s">
        <v>712</v>
      </c>
    </row>
    <row r="122" ht="20.25" customHeight="1" spans="1:10">
      <c r="A122" s="23"/>
      <c r="B122" s="23"/>
      <c r="C122" s="23" t="s">
        <v>453</v>
      </c>
      <c r="D122" s="51" t="s">
        <v>454</v>
      </c>
      <c r="E122" s="52" t="s">
        <v>713</v>
      </c>
      <c r="F122" s="38" t="s">
        <v>456</v>
      </c>
      <c r="G122" s="24" t="s">
        <v>51</v>
      </c>
      <c r="H122" s="38" t="s">
        <v>619</v>
      </c>
      <c r="I122" s="38" t="s">
        <v>458</v>
      </c>
      <c r="J122" s="52" t="s">
        <v>714</v>
      </c>
    </row>
    <row r="123" ht="20.25" customHeight="1" spans="1:10">
      <c r="A123" s="23"/>
      <c r="B123" s="23"/>
      <c r="C123" s="23" t="s">
        <v>453</v>
      </c>
      <c r="D123" s="51" t="s">
        <v>454</v>
      </c>
      <c r="E123" s="52" t="s">
        <v>715</v>
      </c>
      <c r="F123" s="38" t="s">
        <v>456</v>
      </c>
      <c r="G123" s="24" t="s">
        <v>47</v>
      </c>
      <c r="H123" s="38" t="s">
        <v>619</v>
      </c>
      <c r="I123" s="38" t="s">
        <v>458</v>
      </c>
      <c r="J123" s="52" t="s">
        <v>716</v>
      </c>
    </row>
    <row r="124" ht="20.25" customHeight="1" spans="1:10">
      <c r="A124" s="23"/>
      <c r="B124" s="23"/>
      <c r="C124" s="23" t="s">
        <v>453</v>
      </c>
      <c r="D124" s="51" t="s">
        <v>454</v>
      </c>
      <c r="E124" s="52" t="s">
        <v>717</v>
      </c>
      <c r="F124" s="38" t="s">
        <v>456</v>
      </c>
      <c r="G124" s="24" t="s">
        <v>47</v>
      </c>
      <c r="H124" s="38" t="s">
        <v>619</v>
      </c>
      <c r="I124" s="38" t="s">
        <v>458</v>
      </c>
      <c r="J124" s="52" t="s">
        <v>718</v>
      </c>
    </row>
    <row r="125" ht="20.25" customHeight="1" spans="1:10">
      <c r="A125" s="23"/>
      <c r="B125" s="23"/>
      <c r="C125" s="23" t="s">
        <v>453</v>
      </c>
      <c r="D125" s="51" t="s">
        <v>527</v>
      </c>
      <c r="E125" s="52" t="s">
        <v>719</v>
      </c>
      <c r="F125" s="38" t="s">
        <v>485</v>
      </c>
      <c r="G125" s="24" t="s">
        <v>486</v>
      </c>
      <c r="H125" s="38" t="s">
        <v>487</v>
      </c>
      <c r="I125" s="38" t="s">
        <v>458</v>
      </c>
      <c r="J125" s="52" t="s">
        <v>720</v>
      </c>
    </row>
    <row r="126" ht="20.25" customHeight="1" spans="1:10">
      <c r="A126" s="23"/>
      <c r="B126" s="23"/>
      <c r="C126" s="23" t="s">
        <v>453</v>
      </c>
      <c r="D126" s="51" t="s">
        <v>466</v>
      </c>
      <c r="E126" s="52" t="s">
        <v>721</v>
      </c>
      <c r="F126" s="38" t="s">
        <v>485</v>
      </c>
      <c r="G126" s="24" t="s">
        <v>53</v>
      </c>
      <c r="H126" s="38" t="s">
        <v>722</v>
      </c>
      <c r="I126" s="38" t="s">
        <v>458</v>
      </c>
      <c r="J126" s="52" t="s">
        <v>723</v>
      </c>
    </row>
    <row r="127" ht="20.25" customHeight="1" spans="1:10">
      <c r="A127" s="23"/>
      <c r="B127" s="23"/>
      <c r="C127" s="23" t="s">
        <v>475</v>
      </c>
      <c r="D127" s="51" t="s">
        <v>476</v>
      </c>
      <c r="E127" s="52" t="s">
        <v>724</v>
      </c>
      <c r="F127" s="38" t="s">
        <v>456</v>
      </c>
      <c r="G127" s="24" t="s">
        <v>501</v>
      </c>
      <c r="H127" s="38" t="s">
        <v>502</v>
      </c>
      <c r="I127" s="38" t="s">
        <v>480</v>
      </c>
      <c r="J127" s="52" t="s">
        <v>725</v>
      </c>
    </row>
    <row r="128" ht="20.25" customHeight="1" spans="1:10">
      <c r="A128" s="23"/>
      <c r="B128" s="23"/>
      <c r="C128" s="23" t="s">
        <v>482</v>
      </c>
      <c r="D128" s="51" t="s">
        <v>483</v>
      </c>
      <c r="E128" s="52" t="s">
        <v>726</v>
      </c>
      <c r="F128" s="38" t="s">
        <v>485</v>
      </c>
      <c r="G128" s="24" t="s">
        <v>486</v>
      </c>
      <c r="H128" s="38" t="s">
        <v>487</v>
      </c>
      <c r="I128" s="38" t="s">
        <v>480</v>
      </c>
      <c r="J128" s="52" t="s">
        <v>727</v>
      </c>
    </row>
    <row r="129" ht="84" customHeight="1" spans="1:10">
      <c r="A129" s="50" t="s">
        <v>383</v>
      </c>
      <c r="B129" s="23" t="s">
        <v>728</v>
      </c>
      <c r="C129" s="23"/>
      <c r="D129" s="23"/>
      <c r="E129" s="23"/>
      <c r="F129" s="23"/>
      <c r="G129" s="23"/>
      <c r="H129" s="23"/>
      <c r="I129" s="23"/>
      <c r="J129" s="23"/>
    </row>
    <row r="130" ht="20.25" customHeight="1" spans="1:10">
      <c r="A130" s="23"/>
      <c r="B130" s="23"/>
      <c r="C130" s="23" t="s">
        <v>453</v>
      </c>
      <c r="D130" s="51" t="s">
        <v>454</v>
      </c>
      <c r="E130" s="52" t="s">
        <v>605</v>
      </c>
      <c r="F130" s="38" t="s">
        <v>456</v>
      </c>
      <c r="G130" s="24" t="s">
        <v>729</v>
      </c>
      <c r="H130" s="38" t="s">
        <v>457</v>
      </c>
      <c r="I130" s="38" t="s">
        <v>458</v>
      </c>
      <c r="J130" s="52" t="s">
        <v>607</v>
      </c>
    </row>
    <row r="131" ht="20.25" customHeight="1" spans="1:10">
      <c r="A131" s="23"/>
      <c r="B131" s="23"/>
      <c r="C131" s="23" t="s">
        <v>453</v>
      </c>
      <c r="D131" s="51" t="s">
        <v>527</v>
      </c>
      <c r="E131" s="52" t="s">
        <v>608</v>
      </c>
      <c r="F131" s="38" t="s">
        <v>456</v>
      </c>
      <c r="G131" s="24" t="s">
        <v>529</v>
      </c>
      <c r="H131" s="38" t="s">
        <v>487</v>
      </c>
      <c r="I131" s="38" t="s">
        <v>458</v>
      </c>
      <c r="J131" s="52" t="s">
        <v>609</v>
      </c>
    </row>
    <row r="132" ht="20.25" customHeight="1" spans="1:10">
      <c r="A132" s="23"/>
      <c r="B132" s="23"/>
      <c r="C132" s="23" t="s">
        <v>453</v>
      </c>
      <c r="D132" s="51" t="s">
        <v>466</v>
      </c>
      <c r="E132" s="52" t="s">
        <v>597</v>
      </c>
      <c r="F132" s="38" t="s">
        <v>456</v>
      </c>
      <c r="G132" s="24" t="s">
        <v>529</v>
      </c>
      <c r="H132" s="38" t="s">
        <v>487</v>
      </c>
      <c r="I132" s="38" t="s">
        <v>458</v>
      </c>
      <c r="J132" s="52" t="s">
        <v>610</v>
      </c>
    </row>
    <row r="133" ht="20.25" customHeight="1" spans="1:10">
      <c r="A133" s="23"/>
      <c r="B133" s="23"/>
      <c r="C133" s="23" t="s">
        <v>475</v>
      </c>
      <c r="D133" s="51" t="s">
        <v>476</v>
      </c>
      <c r="E133" s="52" t="s">
        <v>730</v>
      </c>
      <c r="F133" s="38" t="s">
        <v>456</v>
      </c>
      <c r="G133" s="24" t="s">
        <v>612</v>
      </c>
      <c r="H133" s="38" t="s">
        <v>502</v>
      </c>
      <c r="I133" s="38" t="s">
        <v>480</v>
      </c>
      <c r="J133" s="52" t="s">
        <v>731</v>
      </c>
    </row>
    <row r="134" ht="20.25" customHeight="1" spans="1:10">
      <c r="A134" s="23"/>
      <c r="B134" s="23"/>
      <c r="C134" s="23" t="s">
        <v>482</v>
      </c>
      <c r="D134" s="51" t="s">
        <v>483</v>
      </c>
      <c r="E134" s="52" t="s">
        <v>615</v>
      </c>
      <c r="F134" s="38" t="s">
        <v>485</v>
      </c>
      <c r="G134" s="24" t="s">
        <v>486</v>
      </c>
      <c r="H134" s="38" t="s">
        <v>487</v>
      </c>
      <c r="I134" s="38" t="s">
        <v>458</v>
      </c>
      <c r="J134" s="52" t="s">
        <v>616</v>
      </c>
    </row>
    <row r="135" ht="177" customHeight="1" spans="1:10">
      <c r="A135" s="50" t="s">
        <v>348</v>
      </c>
      <c r="B135" s="23" t="s">
        <v>732</v>
      </c>
      <c r="C135" s="23"/>
      <c r="D135" s="23"/>
      <c r="E135" s="23"/>
      <c r="F135" s="23"/>
      <c r="G135" s="23"/>
      <c r="H135" s="23"/>
      <c r="I135" s="23"/>
      <c r="J135" s="23"/>
    </row>
    <row r="136" ht="20.25" customHeight="1" spans="1:10">
      <c r="A136" s="23"/>
      <c r="B136" s="23"/>
      <c r="C136" s="23" t="s">
        <v>453</v>
      </c>
      <c r="D136" s="51" t="s">
        <v>454</v>
      </c>
      <c r="E136" s="52" t="s">
        <v>733</v>
      </c>
      <c r="F136" s="38" t="s">
        <v>456</v>
      </c>
      <c r="G136" s="24" t="s">
        <v>46</v>
      </c>
      <c r="H136" s="38" t="s">
        <v>457</v>
      </c>
      <c r="I136" s="38" t="s">
        <v>458</v>
      </c>
      <c r="J136" s="52" t="s">
        <v>734</v>
      </c>
    </row>
    <row r="137" ht="20.25" customHeight="1" spans="1:10">
      <c r="A137" s="23"/>
      <c r="B137" s="23"/>
      <c r="C137" s="23" t="s">
        <v>453</v>
      </c>
      <c r="D137" s="51" t="s">
        <v>454</v>
      </c>
      <c r="E137" s="52" t="s">
        <v>674</v>
      </c>
      <c r="F137" s="38" t="s">
        <v>485</v>
      </c>
      <c r="G137" s="24" t="s">
        <v>49</v>
      </c>
      <c r="H137" s="38" t="s">
        <v>619</v>
      </c>
      <c r="I137" s="38" t="s">
        <v>458</v>
      </c>
      <c r="J137" s="52" t="s">
        <v>735</v>
      </c>
    </row>
    <row r="138" ht="20.25" customHeight="1" spans="1:10">
      <c r="A138" s="23"/>
      <c r="B138" s="23"/>
      <c r="C138" s="23" t="s">
        <v>453</v>
      </c>
      <c r="D138" s="51" t="s">
        <v>454</v>
      </c>
      <c r="E138" s="52" t="s">
        <v>736</v>
      </c>
      <c r="F138" s="38" t="s">
        <v>456</v>
      </c>
      <c r="G138" s="24" t="s">
        <v>46</v>
      </c>
      <c r="H138" s="38" t="s">
        <v>457</v>
      </c>
      <c r="I138" s="38" t="s">
        <v>458</v>
      </c>
      <c r="J138" s="52" t="s">
        <v>737</v>
      </c>
    </row>
    <row r="139" ht="20.25" customHeight="1" spans="1:10">
      <c r="A139" s="23"/>
      <c r="B139" s="23"/>
      <c r="C139" s="23" t="s">
        <v>453</v>
      </c>
      <c r="D139" s="51" t="s">
        <v>527</v>
      </c>
      <c r="E139" s="52" t="s">
        <v>738</v>
      </c>
      <c r="F139" s="38" t="s">
        <v>485</v>
      </c>
      <c r="G139" s="24" t="s">
        <v>486</v>
      </c>
      <c r="H139" s="38" t="s">
        <v>487</v>
      </c>
      <c r="I139" s="38" t="s">
        <v>458</v>
      </c>
      <c r="J139" s="52" t="s">
        <v>739</v>
      </c>
    </row>
    <row r="140" ht="20.25" customHeight="1" spans="1:10">
      <c r="A140" s="23"/>
      <c r="B140" s="23"/>
      <c r="C140" s="23" t="s">
        <v>453</v>
      </c>
      <c r="D140" s="51" t="s">
        <v>527</v>
      </c>
      <c r="E140" s="52" t="s">
        <v>656</v>
      </c>
      <c r="F140" s="38" t="s">
        <v>485</v>
      </c>
      <c r="G140" s="24" t="s">
        <v>486</v>
      </c>
      <c r="H140" s="38" t="s">
        <v>487</v>
      </c>
      <c r="I140" s="38" t="s">
        <v>458</v>
      </c>
      <c r="J140" s="52" t="s">
        <v>680</v>
      </c>
    </row>
    <row r="141" ht="20.25" customHeight="1" spans="1:10">
      <c r="A141" s="23"/>
      <c r="B141" s="23"/>
      <c r="C141" s="23" t="s">
        <v>453</v>
      </c>
      <c r="D141" s="51" t="s">
        <v>466</v>
      </c>
      <c r="E141" s="52" t="s">
        <v>681</v>
      </c>
      <c r="F141" s="38" t="s">
        <v>496</v>
      </c>
      <c r="G141" s="24" t="s">
        <v>46</v>
      </c>
      <c r="H141" s="38" t="s">
        <v>514</v>
      </c>
      <c r="I141" s="38" t="s">
        <v>458</v>
      </c>
      <c r="J141" s="52" t="s">
        <v>682</v>
      </c>
    </row>
    <row r="142" ht="20.25" customHeight="1" spans="1:10">
      <c r="A142" s="23"/>
      <c r="B142" s="23"/>
      <c r="C142" s="23" t="s">
        <v>475</v>
      </c>
      <c r="D142" s="51" t="s">
        <v>476</v>
      </c>
      <c r="E142" s="52" t="s">
        <v>740</v>
      </c>
      <c r="F142" s="38" t="s">
        <v>456</v>
      </c>
      <c r="G142" s="24" t="s">
        <v>741</v>
      </c>
      <c r="H142" s="38" t="s">
        <v>479</v>
      </c>
      <c r="I142" s="38" t="s">
        <v>480</v>
      </c>
      <c r="J142" s="52" t="s">
        <v>742</v>
      </c>
    </row>
    <row r="143" ht="20.25" customHeight="1" spans="1:10">
      <c r="A143" s="23"/>
      <c r="B143" s="23"/>
      <c r="C143" s="23" t="s">
        <v>482</v>
      </c>
      <c r="D143" s="51" t="s">
        <v>483</v>
      </c>
      <c r="E143" s="52" t="s">
        <v>504</v>
      </c>
      <c r="F143" s="38" t="s">
        <v>485</v>
      </c>
      <c r="G143" s="24" t="s">
        <v>521</v>
      </c>
      <c r="H143" s="38" t="s">
        <v>487</v>
      </c>
      <c r="I143" s="38" t="s">
        <v>458</v>
      </c>
      <c r="J143" s="52" t="s">
        <v>743</v>
      </c>
    </row>
    <row r="144" ht="174" customHeight="1" spans="1:10">
      <c r="A144" s="50" t="s">
        <v>359</v>
      </c>
      <c r="B144" s="23" t="s">
        <v>744</v>
      </c>
      <c r="C144" s="23"/>
      <c r="D144" s="23"/>
      <c r="E144" s="23"/>
      <c r="F144" s="23"/>
      <c r="G144" s="23"/>
      <c r="H144" s="23"/>
      <c r="I144" s="23"/>
      <c r="J144" s="23"/>
    </row>
    <row r="145" ht="20.25" customHeight="1" spans="1:10">
      <c r="A145" s="23"/>
      <c r="B145" s="23"/>
      <c r="C145" s="23" t="s">
        <v>453</v>
      </c>
      <c r="D145" s="51" t="s">
        <v>454</v>
      </c>
      <c r="E145" s="52" t="s">
        <v>745</v>
      </c>
      <c r="F145" s="38" t="s">
        <v>456</v>
      </c>
      <c r="G145" s="24" t="s">
        <v>47</v>
      </c>
      <c r="H145" s="38" t="s">
        <v>619</v>
      </c>
      <c r="I145" s="38" t="s">
        <v>458</v>
      </c>
      <c r="J145" s="52" t="s">
        <v>746</v>
      </c>
    </row>
    <row r="146" ht="20.25" customHeight="1" spans="1:10">
      <c r="A146" s="23"/>
      <c r="B146" s="23"/>
      <c r="C146" s="23" t="s">
        <v>453</v>
      </c>
      <c r="D146" s="51" t="s">
        <v>454</v>
      </c>
      <c r="E146" s="52" t="s">
        <v>747</v>
      </c>
      <c r="F146" s="38" t="s">
        <v>456</v>
      </c>
      <c r="G146" s="24" t="s">
        <v>47</v>
      </c>
      <c r="H146" s="38" t="s">
        <v>619</v>
      </c>
      <c r="I146" s="38" t="s">
        <v>458</v>
      </c>
      <c r="J146" s="52" t="s">
        <v>748</v>
      </c>
    </row>
    <row r="147" ht="20.25" customHeight="1" spans="1:10">
      <c r="A147" s="23"/>
      <c r="B147" s="23"/>
      <c r="C147" s="23" t="s">
        <v>453</v>
      </c>
      <c r="D147" s="51" t="s">
        <v>454</v>
      </c>
      <c r="E147" s="52" t="s">
        <v>749</v>
      </c>
      <c r="F147" s="38" t="s">
        <v>456</v>
      </c>
      <c r="G147" s="24" t="s">
        <v>48</v>
      </c>
      <c r="H147" s="38" t="s">
        <v>750</v>
      </c>
      <c r="I147" s="38" t="s">
        <v>458</v>
      </c>
      <c r="J147" s="52" t="s">
        <v>751</v>
      </c>
    </row>
    <row r="148" ht="20.25" customHeight="1" spans="1:10">
      <c r="A148" s="23"/>
      <c r="B148" s="23"/>
      <c r="C148" s="23" t="s">
        <v>453</v>
      </c>
      <c r="D148" s="51" t="s">
        <v>454</v>
      </c>
      <c r="E148" s="52" t="s">
        <v>752</v>
      </c>
      <c r="F148" s="38" t="s">
        <v>456</v>
      </c>
      <c r="G148" s="24" t="s">
        <v>753</v>
      </c>
      <c r="H148" s="38" t="s">
        <v>492</v>
      </c>
      <c r="I148" s="38" t="s">
        <v>458</v>
      </c>
      <c r="J148" s="52" t="s">
        <v>754</v>
      </c>
    </row>
    <row r="149" ht="20.25" customHeight="1" spans="1:10">
      <c r="A149" s="23"/>
      <c r="B149" s="23"/>
      <c r="C149" s="23" t="s">
        <v>453</v>
      </c>
      <c r="D149" s="51" t="s">
        <v>527</v>
      </c>
      <c r="E149" s="52" t="s">
        <v>719</v>
      </c>
      <c r="F149" s="38" t="s">
        <v>485</v>
      </c>
      <c r="G149" s="24" t="s">
        <v>486</v>
      </c>
      <c r="H149" s="38" t="s">
        <v>487</v>
      </c>
      <c r="I149" s="38" t="s">
        <v>458</v>
      </c>
      <c r="J149" s="52" t="s">
        <v>755</v>
      </c>
    </row>
    <row r="150" ht="20.25" customHeight="1" spans="1:10">
      <c r="A150" s="23"/>
      <c r="B150" s="23"/>
      <c r="C150" s="23" t="s">
        <v>453</v>
      </c>
      <c r="D150" s="51" t="s">
        <v>466</v>
      </c>
      <c r="E150" s="52" t="s">
        <v>756</v>
      </c>
      <c r="F150" s="38" t="s">
        <v>456</v>
      </c>
      <c r="G150" s="24" t="s">
        <v>46</v>
      </c>
      <c r="H150" s="38" t="s">
        <v>514</v>
      </c>
      <c r="I150" s="38" t="s">
        <v>458</v>
      </c>
      <c r="J150" s="52" t="s">
        <v>757</v>
      </c>
    </row>
    <row r="151" ht="20.25" customHeight="1" spans="1:10">
      <c r="A151" s="23"/>
      <c r="B151" s="23"/>
      <c r="C151" s="23" t="s">
        <v>475</v>
      </c>
      <c r="D151" s="51" t="s">
        <v>476</v>
      </c>
      <c r="E151" s="52" t="s">
        <v>758</v>
      </c>
      <c r="F151" s="38" t="s">
        <v>456</v>
      </c>
      <c r="G151" s="24" t="s">
        <v>759</v>
      </c>
      <c r="H151" s="38" t="s">
        <v>631</v>
      </c>
      <c r="I151" s="38" t="s">
        <v>480</v>
      </c>
      <c r="J151" s="52" t="s">
        <v>760</v>
      </c>
    </row>
    <row r="152" ht="20.25" customHeight="1" spans="1:10">
      <c r="A152" s="23"/>
      <c r="B152" s="23"/>
      <c r="C152" s="23" t="s">
        <v>475</v>
      </c>
      <c r="D152" s="51" t="s">
        <v>476</v>
      </c>
      <c r="E152" s="52" t="s">
        <v>761</v>
      </c>
      <c r="F152" s="38" t="s">
        <v>456</v>
      </c>
      <c r="G152" s="24" t="s">
        <v>762</v>
      </c>
      <c r="H152" s="38" t="s">
        <v>631</v>
      </c>
      <c r="I152" s="38" t="s">
        <v>480</v>
      </c>
      <c r="J152" s="52" t="s">
        <v>763</v>
      </c>
    </row>
    <row r="153" ht="20.25" customHeight="1" spans="1:10">
      <c r="A153" s="23"/>
      <c r="B153" s="23"/>
      <c r="C153" s="23" t="s">
        <v>482</v>
      </c>
      <c r="D153" s="51" t="s">
        <v>483</v>
      </c>
      <c r="E153" s="52" t="s">
        <v>764</v>
      </c>
      <c r="F153" s="38" t="s">
        <v>485</v>
      </c>
      <c r="G153" s="24" t="s">
        <v>486</v>
      </c>
      <c r="H153" s="38" t="s">
        <v>487</v>
      </c>
      <c r="I153" s="38" t="s">
        <v>458</v>
      </c>
      <c r="J153" s="52" t="s">
        <v>765</v>
      </c>
    </row>
    <row r="154" ht="63" customHeight="1" spans="1:10">
      <c r="A154" s="50" t="s">
        <v>325</v>
      </c>
      <c r="B154" s="23" t="s">
        <v>766</v>
      </c>
      <c r="C154" s="23"/>
      <c r="D154" s="23"/>
      <c r="E154" s="23"/>
      <c r="F154" s="23"/>
      <c r="G154" s="23"/>
      <c r="H154" s="23"/>
      <c r="I154" s="23"/>
      <c r="J154" s="23"/>
    </row>
    <row r="155" ht="20.25" customHeight="1" spans="1:10">
      <c r="A155" s="23"/>
      <c r="B155" s="23"/>
      <c r="C155" s="23" t="s">
        <v>453</v>
      </c>
      <c r="D155" s="51" t="s">
        <v>454</v>
      </c>
      <c r="E155" s="52" t="s">
        <v>767</v>
      </c>
      <c r="F155" s="38" t="s">
        <v>456</v>
      </c>
      <c r="G155" s="24" t="s">
        <v>768</v>
      </c>
      <c r="H155" s="38" t="s">
        <v>769</v>
      </c>
      <c r="I155" s="38" t="s">
        <v>458</v>
      </c>
      <c r="J155" s="52" t="s">
        <v>770</v>
      </c>
    </row>
    <row r="156" ht="20.25" customHeight="1" spans="1:10">
      <c r="A156" s="23"/>
      <c r="B156" s="23"/>
      <c r="C156" s="23" t="s">
        <v>453</v>
      </c>
      <c r="D156" s="51" t="s">
        <v>527</v>
      </c>
      <c r="E156" s="52" t="s">
        <v>771</v>
      </c>
      <c r="F156" s="38" t="s">
        <v>456</v>
      </c>
      <c r="G156" s="24" t="s">
        <v>529</v>
      </c>
      <c r="H156" s="38" t="s">
        <v>487</v>
      </c>
      <c r="I156" s="38" t="s">
        <v>458</v>
      </c>
      <c r="J156" s="52" t="s">
        <v>772</v>
      </c>
    </row>
    <row r="157" ht="20.25" customHeight="1" spans="1:10">
      <c r="A157" s="23"/>
      <c r="B157" s="23"/>
      <c r="C157" s="23" t="s">
        <v>453</v>
      </c>
      <c r="D157" s="51" t="s">
        <v>466</v>
      </c>
      <c r="E157" s="52" t="s">
        <v>773</v>
      </c>
      <c r="F157" s="38" t="s">
        <v>496</v>
      </c>
      <c r="G157" s="24" t="s">
        <v>47</v>
      </c>
      <c r="H157" s="38" t="s">
        <v>514</v>
      </c>
      <c r="I157" s="38" t="s">
        <v>458</v>
      </c>
      <c r="J157" s="52" t="s">
        <v>774</v>
      </c>
    </row>
    <row r="158" ht="20.25" customHeight="1" spans="1:10">
      <c r="A158" s="23"/>
      <c r="B158" s="23"/>
      <c r="C158" s="23" t="s">
        <v>475</v>
      </c>
      <c r="D158" s="51" t="s">
        <v>476</v>
      </c>
      <c r="E158" s="52" t="s">
        <v>775</v>
      </c>
      <c r="F158" s="38" t="s">
        <v>456</v>
      </c>
      <c r="G158" s="24" t="s">
        <v>776</v>
      </c>
      <c r="H158" s="38" t="s">
        <v>502</v>
      </c>
      <c r="I158" s="38" t="s">
        <v>480</v>
      </c>
      <c r="J158" s="52" t="s">
        <v>777</v>
      </c>
    </row>
    <row r="159" ht="20.25" customHeight="1" spans="1:10">
      <c r="A159" s="23"/>
      <c r="B159" s="23"/>
      <c r="C159" s="23" t="s">
        <v>482</v>
      </c>
      <c r="D159" s="51" t="s">
        <v>483</v>
      </c>
      <c r="E159" s="52" t="s">
        <v>778</v>
      </c>
      <c r="F159" s="38" t="s">
        <v>485</v>
      </c>
      <c r="G159" s="24" t="s">
        <v>486</v>
      </c>
      <c r="H159" s="38" t="s">
        <v>487</v>
      </c>
      <c r="I159" s="38" t="s">
        <v>458</v>
      </c>
      <c r="J159" s="52" t="s">
        <v>779</v>
      </c>
    </row>
    <row r="160" ht="120" customHeight="1" spans="1:10">
      <c r="A160" s="50" t="s">
        <v>377</v>
      </c>
      <c r="B160" s="23" t="s">
        <v>780</v>
      </c>
      <c r="C160" s="23"/>
      <c r="D160" s="23"/>
      <c r="E160" s="23"/>
      <c r="F160" s="23"/>
      <c r="G160" s="23"/>
      <c r="H160" s="23"/>
      <c r="I160" s="23"/>
      <c r="J160" s="23"/>
    </row>
    <row r="161" ht="20.25" customHeight="1" spans="1:10">
      <c r="A161" s="23"/>
      <c r="B161" s="23"/>
      <c r="C161" s="23" t="s">
        <v>453</v>
      </c>
      <c r="D161" s="51" t="s">
        <v>454</v>
      </c>
      <c r="E161" s="52" t="s">
        <v>781</v>
      </c>
      <c r="F161" s="38" t="s">
        <v>456</v>
      </c>
      <c r="G161" s="24" t="s">
        <v>782</v>
      </c>
      <c r="H161" s="38" t="s">
        <v>492</v>
      </c>
      <c r="I161" s="38" t="s">
        <v>458</v>
      </c>
      <c r="J161" s="52" t="s">
        <v>783</v>
      </c>
    </row>
    <row r="162" ht="20.25" customHeight="1" spans="1:10">
      <c r="A162" s="23"/>
      <c r="B162" s="23"/>
      <c r="C162" s="23" t="s">
        <v>453</v>
      </c>
      <c r="D162" s="51" t="s">
        <v>454</v>
      </c>
      <c r="E162" s="52" t="s">
        <v>784</v>
      </c>
      <c r="F162" s="38" t="s">
        <v>456</v>
      </c>
      <c r="G162" s="24" t="s">
        <v>782</v>
      </c>
      <c r="H162" s="38" t="s">
        <v>492</v>
      </c>
      <c r="I162" s="38" t="s">
        <v>458</v>
      </c>
      <c r="J162" s="52" t="s">
        <v>785</v>
      </c>
    </row>
    <row r="163" ht="20.25" customHeight="1" spans="1:10">
      <c r="A163" s="23"/>
      <c r="B163" s="23"/>
      <c r="C163" s="23" t="s">
        <v>453</v>
      </c>
      <c r="D163" s="51" t="s">
        <v>527</v>
      </c>
      <c r="E163" s="52" t="s">
        <v>786</v>
      </c>
      <c r="F163" s="38" t="s">
        <v>456</v>
      </c>
      <c r="G163" s="24" t="s">
        <v>529</v>
      </c>
      <c r="H163" s="38" t="s">
        <v>487</v>
      </c>
      <c r="I163" s="38" t="s">
        <v>458</v>
      </c>
      <c r="J163" s="52" t="s">
        <v>787</v>
      </c>
    </row>
    <row r="164" ht="20.25" customHeight="1" spans="1:10">
      <c r="A164" s="23"/>
      <c r="B164" s="23"/>
      <c r="C164" s="23" t="s">
        <v>453</v>
      </c>
      <c r="D164" s="51" t="s">
        <v>466</v>
      </c>
      <c r="E164" s="52" t="s">
        <v>788</v>
      </c>
      <c r="F164" s="38" t="s">
        <v>496</v>
      </c>
      <c r="G164" s="24" t="s">
        <v>52</v>
      </c>
      <c r="H164" s="38" t="s">
        <v>468</v>
      </c>
      <c r="I164" s="38" t="s">
        <v>458</v>
      </c>
      <c r="J164" s="52" t="s">
        <v>532</v>
      </c>
    </row>
    <row r="165" ht="20.25" customHeight="1" spans="1:10">
      <c r="A165" s="23"/>
      <c r="B165" s="23"/>
      <c r="C165" s="23" t="s">
        <v>475</v>
      </c>
      <c r="D165" s="51" t="s">
        <v>476</v>
      </c>
      <c r="E165" s="52" t="s">
        <v>789</v>
      </c>
      <c r="F165" s="38" t="s">
        <v>456</v>
      </c>
      <c r="G165" s="24" t="s">
        <v>534</v>
      </c>
      <c r="H165" s="38" t="s">
        <v>502</v>
      </c>
      <c r="I165" s="38" t="s">
        <v>480</v>
      </c>
      <c r="J165" s="52" t="s">
        <v>790</v>
      </c>
    </row>
    <row r="166" ht="20.25" customHeight="1" spans="1:10">
      <c r="A166" s="23"/>
      <c r="B166" s="23"/>
      <c r="C166" s="23" t="s">
        <v>482</v>
      </c>
      <c r="D166" s="51" t="s">
        <v>483</v>
      </c>
      <c r="E166" s="52" t="s">
        <v>483</v>
      </c>
      <c r="F166" s="38" t="s">
        <v>485</v>
      </c>
      <c r="G166" s="24" t="s">
        <v>486</v>
      </c>
      <c r="H166" s="38" t="s">
        <v>487</v>
      </c>
      <c r="I166" s="38" t="s">
        <v>458</v>
      </c>
      <c r="J166" s="52" t="s">
        <v>635</v>
      </c>
    </row>
    <row r="167" ht="141" customHeight="1" spans="1:10">
      <c r="A167" s="50" t="s">
        <v>344</v>
      </c>
      <c r="B167" s="23" t="s">
        <v>791</v>
      </c>
      <c r="C167" s="23"/>
      <c r="D167" s="23"/>
      <c r="E167" s="23"/>
      <c r="F167" s="23"/>
      <c r="G167" s="23"/>
      <c r="H167" s="23"/>
      <c r="I167" s="23"/>
      <c r="J167" s="23"/>
    </row>
    <row r="168" ht="20.25" customHeight="1" spans="1:10">
      <c r="A168" s="23"/>
      <c r="B168" s="23"/>
      <c r="C168" s="23" t="s">
        <v>453</v>
      </c>
      <c r="D168" s="51" t="s">
        <v>454</v>
      </c>
      <c r="E168" s="52" t="s">
        <v>792</v>
      </c>
      <c r="F168" s="38" t="s">
        <v>456</v>
      </c>
      <c r="G168" s="24" t="s">
        <v>464</v>
      </c>
      <c r="H168" s="38" t="s">
        <v>492</v>
      </c>
      <c r="I168" s="38" t="s">
        <v>458</v>
      </c>
      <c r="J168" s="52" t="s">
        <v>793</v>
      </c>
    </row>
    <row r="169" ht="20.25" customHeight="1" spans="1:10">
      <c r="A169" s="23"/>
      <c r="B169" s="23"/>
      <c r="C169" s="23" t="s">
        <v>453</v>
      </c>
      <c r="D169" s="51" t="s">
        <v>454</v>
      </c>
      <c r="E169" s="52" t="s">
        <v>794</v>
      </c>
      <c r="F169" s="38" t="s">
        <v>456</v>
      </c>
      <c r="G169" s="24" t="s">
        <v>795</v>
      </c>
      <c r="H169" s="38" t="s">
        <v>492</v>
      </c>
      <c r="I169" s="38" t="s">
        <v>458</v>
      </c>
      <c r="J169" s="52" t="s">
        <v>796</v>
      </c>
    </row>
    <row r="170" ht="20.25" customHeight="1" spans="1:10">
      <c r="A170" s="23"/>
      <c r="B170" s="23"/>
      <c r="C170" s="23" t="s">
        <v>453</v>
      </c>
      <c r="D170" s="51" t="s">
        <v>454</v>
      </c>
      <c r="E170" s="52" t="s">
        <v>797</v>
      </c>
      <c r="F170" s="38" t="s">
        <v>456</v>
      </c>
      <c r="G170" s="24" t="s">
        <v>557</v>
      </c>
      <c r="H170" s="38" t="s">
        <v>492</v>
      </c>
      <c r="I170" s="38" t="s">
        <v>458</v>
      </c>
      <c r="J170" s="52" t="s">
        <v>798</v>
      </c>
    </row>
    <row r="171" ht="20.25" customHeight="1" spans="1:10">
      <c r="A171" s="23"/>
      <c r="B171" s="23"/>
      <c r="C171" s="23" t="s">
        <v>453</v>
      </c>
      <c r="D171" s="51" t="s">
        <v>454</v>
      </c>
      <c r="E171" s="52" t="s">
        <v>799</v>
      </c>
      <c r="F171" s="38" t="s">
        <v>456</v>
      </c>
      <c r="G171" s="24" t="s">
        <v>464</v>
      </c>
      <c r="H171" s="38" t="s">
        <v>492</v>
      </c>
      <c r="I171" s="38" t="s">
        <v>458</v>
      </c>
      <c r="J171" s="52" t="s">
        <v>800</v>
      </c>
    </row>
    <row r="172" ht="20.25" customHeight="1" spans="1:10">
      <c r="A172" s="23"/>
      <c r="B172" s="23"/>
      <c r="C172" s="23" t="s">
        <v>453</v>
      </c>
      <c r="D172" s="51" t="s">
        <v>466</v>
      </c>
      <c r="E172" s="52" t="s">
        <v>577</v>
      </c>
      <c r="F172" s="38" t="s">
        <v>456</v>
      </c>
      <c r="G172" s="24" t="s">
        <v>461</v>
      </c>
      <c r="H172" s="38" t="s">
        <v>468</v>
      </c>
      <c r="I172" s="38" t="s">
        <v>458</v>
      </c>
      <c r="J172" s="52" t="s">
        <v>801</v>
      </c>
    </row>
    <row r="173" ht="20.25" customHeight="1" spans="1:10">
      <c r="A173" s="23"/>
      <c r="B173" s="23"/>
      <c r="C173" s="23" t="s">
        <v>453</v>
      </c>
      <c r="D173" s="51" t="s">
        <v>470</v>
      </c>
      <c r="E173" s="52" t="s">
        <v>471</v>
      </c>
      <c r="F173" s="38" t="s">
        <v>456</v>
      </c>
      <c r="G173" s="24" t="s">
        <v>802</v>
      </c>
      <c r="H173" s="38" t="s">
        <v>473</v>
      </c>
      <c r="I173" s="38" t="s">
        <v>458</v>
      </c>
      <c r="J173" s="52" t="s">
        <v>803</v>
      </c>
    </row>
    <row r="174" ht="20.25" customHeight="1" spans="1:10">
      <c r="A174" s="23"/>
      <c r="B174" s="23"/>
      <c r="C174" s="23" t="s">
        <v>475</v>
      </c>
      <c r="D174" s="51" t="s">
        <v>476</v>
      </c>
      <c r="E174" s="52" t="s">
        <v>669</v>
      </c>
      <c r="F174" s="38" t="s">
        <v>456</v>
      </c>
      <c r="G174" s="24" t="s">
        <v>804</v>
      </c>
      <c r="H174" s="38" t="s">
        <v>479</v>
      </c>
      <c r="I174" s="38" t="s">
        <v>458</v>
      </c>
      <c r="J174" s="52" t="s">
        <v>670</v>
      </c>
    </row>
    <row r="175" ht="20.25" customHeight="1" spans="1:10">
      <c r="A175" s="23"/>
      <c r="B175" s="23"/>
      <c r="C175" s="23" t="s">
        <v>482</v>
      </c>
      <c r="D175" s="51" t="s">
        <v>483</v>
      </c>
      <c r="E175" s="52" t="s">
        <v>671</v>
      </c>
      <c r="F175" s="38" t="s">
        <v>485</v>
      </c>
      <c r="G175" s="24" t="s">
        <v>521</v>
      </c>
      <c r="H175" s="38" t="s">
        <v>487</v>
      </c>
      <c r="I175" s="38" t="s">
        <v>458</v>
      </c>
      <c r="J175" s="52" t="s">
        <v>672</v>
      </c>
    </row>
    <row r="176" ht="145" customHeight="1" spans="1:10">
      <c r="A176" s="50" t="s">
        <v>404</v>
      </c>
      <c r="B176" s="23" t="s">
        <v>805</v>
      </c>
      <c r="C176" s="23"/>
      <c r="D176" s="23"/>
      <c r="E176" s="23"/>
      <c r="F176" s="23"/>
      <c r="G176" s="23"/>
      <c r="H176" s="23"/>
      <c r="I176" s="23"/>
      <c r="J176" s="23"/>
    </row>
    <row r="177" customHeight="1" spans="1:10">
      <c r="A177" s="23"/>
      <c r="B177" s="23"/>
      <c r="C177" s="23" t="s">
        <v>453</v>
      </c>
      <c r="D177" s="51" t="s">
        <v>454</v>
      </c>
      <c r="E177" s="52" t="s">
        <v>806</v>
      </c>
      <c r="F177" s="38" t="s">
        <v>456</v>
      </c>
      <c r="G177" s="24" t="s">
        <v>807</v>
      </c>
      <c r="H177" s="38" t="s">
        <v>808</v>
      </c>
      <c r="I177" s="38" t="s">
        <v>809</v>
      </c>
      <c r="J177" s="52" t="s">
        <v>810</v>
      </c>
    </row>
    <row r="178" customHeight="1" spans="1:10">
      <c r="A178" s="23"/>
      <c r="B178" s="23"/>
      <c r="C178" s="23" t="s">
        <v>453</v>
      </c>
      <c r="D178" s="51" t="s">
        <v>454</v>
      </c>
      <c r="E178" s="52" t="s">
        <v>811</v>
      </c>
      <c r="F178" s="38" t="s">
        <v>456</v>
      </c>
      <c r="G178" s="24" t="s">
        <v>812</v>
      </c>
      <c r="H178" s="38" t="s">
        <v>808</v>
      </c>
      <c r="I178" s="38" t="s">
        <v>809</v>
      </c>
      <c r="J178" s="52" t="s">
        <v>813</v>
      </c>
    </row>
    <row r="179" customHeight="1" spans="1:10">
      <c r="A179" s="23"/>
      <c r="B179" s="23"/>
      <c r="C179" s="23" t="s">
        <v>453</v>
      </c>
      <c r="D179" s="51" t="s">
        <v>454</v>
      </c>
      <c r="E179" s="52" t="s">
        <v>814</v>
      </c>
      <c r="F179" s="38" t="s">
        <v>456</v>
      </c>
      <c r="G179" s="24" t="s">
        <v>815</v>
      </c>
      <c r="H179" s="38" t="s">
        <v>808</v>
      </c>
      <c r="I179" s="38" t="s">
        <v>809</v>
      </c>
      <c r="J179" s="52" t="s">
        <v>816</v>
      </c>
    </row>
    <row r="180" customHeight="1" spans="1:10">
      <c r="A180" s="23"/>
      <c r="B180" s="23"/>
      <c r="C180" s="23" t="s">
        <v>453</v>
      </c>
      <c r="D180" s="51" t="s">
        <v>454</v>
      </c>
      <c r="E180" s="52" t="s">
        <v>817</v>
      </c>
      <c r="F180" s="38" t="s">
        <v>456</v>
      </c>
      <c r="G180" s="24" t="s">
        <v>818</v>
      </c>
      <c r="H180" s="38" t="s">
        <v>808</v>
      </c>
      <c r="I180" s="38" t="s">
        <v>809</v>
      </c>
      <c r="J180" s="52" t="s">
        <v>819</v>
      </c>
    </row>
    <row r="181" customHeight="1" spans="1:10">
      <c r="A181" s="23"/>
      <c r="B181" s="23"/>
      <c r="C181" s="23" t="s">
        <v>453</v>
      </c>
      <c r="D181" s="51" t="s">
        <v>527</v>
      </c>
      <c r="E181" s="52" t="s">
        <v>608</v>
      </c>
      <c r="F181" s="38" t="s">
        <v>485</v>
      </c>
      <c r="G181" s="24" t="s">
        <v>486</v>
      </c>
      <c r="H181" s="38" t="s">
        <v>487</v>
      </c>
      <c r="I181" s="38" t="s">
        <v>809</v>
      </c>
      <c r="J181" s="52" t="s">
        <v>820</v>
      </c>
    </row>
    <row r="182" customHeight="1" spans="1:10">
      <c r="A182" s="23"/>
      <c r="B182" s="23"/>
      <c r="C182" s="23" t="s">
        <v>453</v>
      </c>
      <c r="D182" s="51" t="s">
        <v>466</v>
      </c>
      <c r="E182" s="52" t="s">
        <v>821</v>
      </c>
      <c r="F182" s="38" t="s">
        <v>496</v>
      </c>
      <c r="G182" s="24" t="s">
        <v>511</v>
      </c>
      <c r="H182" s="38" t="s">
        <v>822</v>
      </c>
      <c r="I182" s="38" t="s">
        <v>809</v>
      </c>
      <c r="J182" s="52" t="s">
        <v>823</v>
      </c>
    </row>
    <row r="183" customHeight="1" spans="1:10">
      <c r="A183" s="23"/>
      <c r="B183" s="23"/>
      <c r="C183" s="23" t="s">
        <v>475</v>
      </c>
      <c r="D183" s="51" t="s">
        <v>476</v>
      </c>
      <c r="E183" s="52" t="s">
        <v>824</v>
      </c>
      <c r="F183" s="38" t="s">
        <v>456</v>
      </c>
      <c r="G183" s="24" t="s">
        <v>825</v>
      </c>
      <c r="H183" s="38" t="s">
        <v>487</v>
      </c>
      <c r="I183" s="38" t="s">
        <v>826</v>
      </c>
      <c r="J183" s="52" t="s">
        <v>827</v>
      </c>
    </row>
    <row r="184" customHeight="1" spans="1:10">
      <c r="A184" s="23"/>
      <c r="B184" s="23"/>
      <c r="C184" s="23" t="s">
        <v>482</v>
      </c>
      <c r="D184" s="51" t="s">
        <v>504</v>
      </c>
      <c r="E184" s="52" t="s">
        <v>504</v>
      </c>
      <c r="F184" s="38" t="s">
        <v>485</v>
      </c>
      <c r="G184" s="24" t="s">
        <v>486</v>
      </c>
      <c r="H184" s="38" t="s">
        <v>487</v>
      </c>
      <c r="I184" s="38" t="s">
        <v>809</v>
      </c>
      <c r="J184" s="52" t="s">
        <v>743</v>
      </c>
    </row>
    <row r="185" ht="119" customHeight="1" spans="1:10">
      <c r="A185" s="50" t="s">
        <v>387</v>
      </c>
      <c r="B185" s="23" t="s">
        <v>828</v>
      </c>
      <c r="C185" s="23"/>
      <c r="D185" s="23"/>
      <c r="E185" s="23"/>
      <c r="F185" s="23"/>
      <c r="G185" s="23"/>
      <c r="H185" s="23"/>
      <c r="I185" s="23"/>
      <c r="J185" s="23"/>
    </row>
    <row r="186" customHeight="1" spans="1:10">
      <c r="A186" s="23"/>
      <c r="B186" s="23"/>
      <c r="C186" s="23" t="s">
        <v>453</v>
      </c>
      <c r="D186" s="51" t="s">
        <v>454</v>
      </c>
      <c r="E186" s="52" t="s">
        <v>829</v>
      </c>
      <c r="F186" s="38" t="s">
        <v>485</v>
      </c>
      <c r="G186" s="24" t="s">
        <v>830</v>
      </c>
      <c r="H186" s="38" t="s">
        <v>831</v>
      </c>
      <c r="I186" s="38" t="s">
        <v>809</v>
      </c>
      <c r="J186" s="52" t="s">
        <v>832</v>
      </c>
    </row>
    <row r="187" customHeight="1" spans="1:10">
      <c r="A187" s="23"/>
      <c r="B187" s="23"/>
      <c r="C187" s="23" t="s">
        <v>453</v>
      </c>
      <c r="D187" s="51" t="s">
        <v>454</v>
      </c>
      <c r="E187" s="52" t="s">
        <v>833</v>
      </c>
      <c r="F187" s="38" t="s">
        <v>485</v>
      </c>
      <c r="G187" s="24" t="s">
        <v>834</v>
      </c>
      <c r="H187" s="38" t="s">
        <v>835</v>
      </c>
      <c r="I187" s="38" t="s">
        <v>809</v>
      </c>
      <c r="J187" s="52" t="s">
        <v>836</v>
      </c>
    </row>
    <row r="188" customHeight="1" spans="1:10">
      <c r="A188" s="23"/>
      <c r="B188" s="23"/>
      <c r="C188" s="23" t="s">
        <v>453</v>
      </c>
      <c r="D188" s="51" t="s">
        <v>527</v>
      </c>
      <c r="E188" s="52" t="s">
        <v>608</v>
      </c>
      <c r="F188" s="38" t="s">
        <v>456</v>
      </c>
      <c r="G188" s="24" t="s">
        <v>529</v>
      </c>
      <c r="H188" s="38" t="s">
        <v>487</v>
      </c>
      <c r="I188" s="38" t="s">
        <v>809</v>
      </c>
      <c r="J188" s="52" t="s">
        <v>837</v>
      </c>
    </row>
    <row r="189" customHeight="1" spans="1:10">
      <c r="A189" s="23"/>
      <c r="B189" s="23"/>
      <c r="C189" s="23" t="s">
        <v>453</v>
      </c>
      <c r="D189" s="51" t="s">
        <v>466</v>
      </c>
      <c r="E189" s="52" t="s">
        <v>597</v>
      </c>
      <c r="F189" s="38" t="s">
        <v>485</v>
      </c>
      <c r="G189" s="24" t="s">
        <v>529</v>
      </c>
      <c r="H189" s="38" t="s">
        <v>487</v>
      </c>
      <c r="I189" s="38" t="s">
        <v>809</v>
      </c>
      <c r="J189" s="52" t="s">
        <v>838</v>
      </c>
    </row>
    <row r="190" customHeight="1" spans="1:10">
      <c r="A190" s="23"/>
      <c r="B190" s="23"/>
      <c r="C190" s="23" t="s">
        <v>475</v>
      </c>
      <c r="D190" s="51" t="s">
        <v>476</v>
      </c>
      <c r="E190" s="52" t="s">
        <v>839</v>
      </c>
      <c r="F190" s="38" t="s">
        <v>456</v>
      </c>
      <c r="G190" s="24" t="s">
        <v>501</v>
      </c>
      <c r="H190" s="38" t="s">
        <v>502</v>
      </c>
      <c r="I190" s="38" t="s">
        <v>826</v>
      </c>
      <c r="J190" s="52" t="s">
        <v>839</v>
      </c>
    </row>
    <row r="191" customHeight="1" spans="1:10">
      <c r="A191" s="23"/>
      <c r="B191" s="23"/>
      <c r="C191" s="23" t="s">
        <v>482</v>
      </c>
      <c r="D191" s="51" t="s">
        <v>483</v>
      </c>
      <c r="E191" s="52" t="s">
        <v>504</v>
      </c>
      <c r="F191" s="38" t="s">
        <v>485</v>
      </c>
      <c r="G191" s="24" t="s">
        <v>486</v>
      </c>
      <c r="H191" s="38" t="s">
        <v>487</v>
      </c>
      <c r="I191" s="38" t="s">
        <v>809</v>
      </c>
      <c r="J191" s="52" t="s">
        <v>840</v>
      </c>
    </row>
    <row r="192" ht="107" customHeight="1" spans="1:10">
      <c r="A192" s="23" t="s">
        <v>389</v>
      </c>
      <c r="B192" s="23" t="s">
        <v>841</v>
      </c>
      <c r="C192" s="23"/>
      <c r="D192" s="51"/>
      <c r="E192" s="52"/>
      <c r="F192" s="38"/>
      <c r="G192" s="24"/>
      <c r="H192" s="38"/>
      <c r="I192" s="38"/>
      <c r="J192" s="52"/>
    </row>
    <row r="193" customHeight="1" spans="1:10">
      <c r="A193" s="23"/>
      <c r="B193" s="23"/>
      <c r="C193" s="23" t="s">
        <v>453</v>
      </c>
      <c r="D193" s="51" t="s">
        <v>454</v>
      </c>
      <c r="E193" s="52" t="s">
        <v>842</v>
      </c>
      <c r="F193" s="38" t="s">
        <v>485</v>
      </c>
      <c r="G193" s="24" t="s">
        <v>843</v>
      </c>
      <c r="H193" s="38" t="s">
        <v>844</v>
      </c>
      <c r="I193" s="38" t="s">
        <v>809</v>
      </c>
      <c r="J193" s="52" t="s">
        <v>845</v>
      </c>
    </row>
    <row r="194" customHeight="1" spans="1:10">
      <c r="A194" s="50"/>
      <c r="B194" s="23"/>
      <c r="C194" s="23" t="s">
        <v>453</v>
      </c>
      <c r="D194" s="23" t="s">
        <v>454</v>
      </c>
      <c r="E194" s="23" t="s">
        <v>846</v>
      </c>
      <c r="F194" s="23" t="s">
        <v>485</v>
      </c>
      <c r="G194" s="23" t="s">
        <v>847</v>
      </c>
      <c r="H194" s="23" t="s">
        <v>492</v>
      </c>
      <c r="I194" s="23" t="s">
        <v>809</v>
      </c>
      <c r="J194" s="23" t="s">
        <v>848</v>
      </c>
    </row>
    <row r="195" customHeight="1" spans="1:10">
      <c r="A195" s="23"/>
      <c r="B195" s="23"/>
      <c r="C195" s="23" t="s">
        <v>453</v>
      </c>
      <c r="D195" s="51" t="s">
        <v>527</v>
      </c>
      <c r="E195" s="52" t="s">
        <v>608</v>
      </c>
      <c r="F195" s="38" t="s">
        <v>456</v>
      </c>
      <c r="G195" s="24" t="s">
        <v>529</v>
      </c>
      <c r="H195" s="38" t="s">
        <v>487</v>
      </c>
      <c r="I195" s="38" t="s">
        <v>809</v>
      </c>
      <c r="J195" s="52" t="s">
        <v>609</v>
      </c>
    </row>
    <row r="196" customHeight="1" spans="1:10">
      <c r="A196" s="23"/>
      <c r="B196" s="23"/>
      <c r="C196" s="23" t="s">
        <v>453</v>
      </c>
      <c r="D196" s="51" t="s">
        <v>466</v>
      </c>
      <c r="E196" s="52" t="s">
        <v>597</v>
      </c>
      <c r="F196" s="38" t="s">
        <v>456</v>
      </c>
      <c r="G196" s="24" t="s">
        <v>529</v>
      </c>
      <c r="H196" s="38" t="s">
        <v>487</v>
      </c>
      <c r="I196" s="38" t="s">
        <v>809</v>
      </c>
      <c r="J196" s="52" t="s">
        <v>610</v>
      </c>
    </row>
    <row r="197" customHeight="1" spans="1:10">
      <c r="A197" s="23"/>
      <c r="B197" s="23"/>
      <c r="C197" s="23" t="s">
        <v>475</v>
      </c>
      <c r="D197" s="51" t="s">
        <v>476</v>
      </c>
      <c r="E197" s="52" t="s">
        <v>849</v>
      </c>
      <c r="F197" s="38" t="s">
        <v>456</v>
      </c>
      <c r="G197" s="24" t="s">
        <v>850</v>
      </c>
      <c r="H197" s="38" t="s">
        <v>502</v>
      </c>
      <c r="I197" s="38" t="s">
        <v>826</v>
      </c>
      <c r="J197" s="52" t="s">
        <v>851</v>
      </c>
    </row>
    <row r="198" customHeight="1" spans="1:10">
      <c r="A198" s="23"/>
      <c r="B198" s="23"/>
      <c r="C198" s="23" t="s">
        <v>482</v>
      </c>
      <c r="D198" s="51" t="s">
        <v>483</v>
      </c>
      <c r="E198" s="52" t="s">
        <v>695</v>
      </c>
      <c r="F198" s="38" t="s">
        <v>485</v>
      </c>
      <c r="G198" s="24" t="s">
        <v>486</v>
      </c>
      <c r="H198" s="38" t="s">
        <v>487</v>
      </c>
      <c r="I198" s="38" t="s">
        <v>809</v>
      </c>
      <c r="J198" s="52" t="s">
        <v>616</v>
      </c>
    </row>
    <row r="199" customHeight="1" spans="1:10">
      <c r="A199" s="23" t="s">
        <v>344</v>
      </c>
      <c r="B199" s="23" t="s">
        <v>852</v>
      </c>
      <c r="C199" s="23"/>
      <c r="D199" s="51"/>
      <c r="E199" s="52"/>
      <c r="F199" s="38"/>
      <c r="G199" s="24"/>
      <c r="H199" s="38"/>
      <c r="I199" s="38"/>
      <c r="J199" s="52"/>
    </row>
    <row r="200" customHeight="1" spans="1:10">
      <c r="A200" s="23"/>
      <c r="B200" s="23"/>
      <c r="C200" s="23" t="s">
        <v>453</v>
      </c>
      <c r="D200" s="51" t="s">
        <v>454</v>
      </c>
      <c r="E200" s="52" t="s">
        <v>792</v>
      </c>
      <c r="F200" s="38" t="s">
        <v>456</v>
      </c>
      <c r="G200" s="24" t="s">
        <v>464</v>
      </c>
      <c r="H200" s="38" t="s">
        <v>492</v>
      </c>
      <c r="I200" s="38" t="s">
        <v>809</v>
      </c>
      <c r="J200" s="52" t="s">
        <v>793</v>
      </c>
    </row>
    <row r="201" customHeight="1" spans="1:10">
      <c r="A201" s="23"/>
      <c r="B201" s="23"/>
      <c r="C201" s="23" t="s">
        <v>453</v>
      </c>
      <c r="D201" s="51" t="s">
        <v>454</v>
      </c>
      <c r="E201" s="52" t="s">
        <v>794</v>
      </c>
      <c r="F201" s="38" t="s">
        <v>456</v>
      </c>
      <c r="G201" s="24" t="s">
        <v>795</v>
      </c>
      <c r="H201" s="38" t="s">
        <v>492</v>
      </c>
      <c r="I201" s="38" t="s">
        <v>809</v>
      </c>
      <c r="J201" s="52" t="s">
        <v>796</v>
      </c>
    </row>
    <row r="202" customHeight="1" spans="1:10">
      <c r="A202" s="23"/>
      <c r="B202" s="23"/>
      <c r="C202" s="23" t="s">
        <v>453</v>
      </c>
      <c r="D202" s="51" t="s">
        <v>454</v>
      </c>
      <c r="E202" s="52" t="s">
        <v>797</v>
      </c>
      <c r="F202" s="38" t="s">
        <v>456</v>
      </c>
      <c r="G202" s="24" t="s">
        <v>557</v>
      </c>
      <c r="H202" s="38" t="s">
        <v>492</v>
      </c>
      <c r="I202" s="38" t="s">
        <v>809</v>
      </c>
      <c r="J202" s="52" t="s">
        <v>798</v>
      </c>
    </row>
    <row r="203" customHeight="1" spans="1:10">
      <c r="A203" s="50"/>
      <c r="B203" s="23"/>
      <c r="C203" s="23" t="s">
        <v>453</v>
      </c>
      <c r="D203" s="23" t="s">
        <v>454</v>
      </c>
      <c r="E203" s="23" t="s">
        <v>799</v>
      </c>
      <c r="F203" s="23" t="s">
        <v>456</v>
      </c>
      <c r="G203" s="23" t="s">
        <v>464</v>
      </c>
      <c r="H203" s="23" t="s">
        <v>492</v>
      </c>
      <c r="I203" s="23" t="s">
        <v>809</v>
      </c>
      <c r="J203" s="23" t="s">
        <v>800</v>
      </c>
    </row>
    <row r="204" customHeight="1" spans="1:10">
      <c r="A204" s="23"/>
      <c r="B204" s="23"/>
      <c r="C204" s="23" t="s">
        <v>453</v>
      </c>
      <c r="D204" s="51" t="s">
        <v>466</v>
      </c>
      <c r="E204" s="52" t="s">
        <v>577</v>
      </c>
      <c r="F204" s="38" t="s">
        <v>456</v>
      </c>
      <c r="G204" s="24" t="s">
        <v>461</v>
      </c>
      <c r="H204" s="38" t="s">
        <v>468</v>
      </c>
      <c r="I204" s="38" t="s">
        <v>809</v>
      </c>
      <c r="J204" s="52" t="s">
        <v>801</v>
      </c>
    </row>
    <row r="205" customHeight="1" spans="1:10">
      <c r="A205" s="23"/>
      <c r="B205" s="23"/>
      <c r="C205" s="23" t="s">
        <v>453</v>
      </c>
      <c r="D205" s="51" t="s">
        <v>470</v>
      </c>
      <c r="E205" s="52" t="s">
        <v>471</v>
      </c>
      <c r="F205" s="38" t="s">
        <v>456</v>
      </c>
      <c r="G205" s="24" t="s">
        <v>853</v>
      </c>
      <c r="H205" s="38" t="s">
        <v>473</v>
      </c>
      <c r="I205" s="38" t="s">
        <v>809</v>
      </c>
      <c r="J205" s="52" t="s">
        <v>854</v>
      </c>
    </row>
    <row r="206" customHeight="1" spans="1:10">
      <c r="A206" s="23"/>
      <c r="B206" s="23"/>
      <c r="C206" s="23" t="s">
        <v>475</v>
      </c>
      <c r="D206" s="51" t="s">
        <v>855</v>
      </c>
      <c r="E206" s="52" t="s">
        <v>669</v>
      </c>
      <c r="F206" s="38" t="s">
        <v>456</v>
      </c>
      <c r="G206" s="24" t="s">
        <v>804</v>
      </c>
      <c r="H206" s="38" t="s">
        <v>479</v>
      </c>
      <c r="I206" s="38" t="s">
        <v>809</v>
      </c>
      <c r="J206" s="52" t="s">
        <v>670</v>
      </c>
    </row>
    <row r="207" customHeight="1" spans="1:10">
      <c r="A207" s="23"/>
      <c r="B207" s="23"/>
      <c r="C207" s="23" t="s">
        <v>482</v>
      </c>
      <c r="D207" s="51" t="s">
        <v>856</v>
      </c>
      <c r="E207" s="52" t="s">
        <v>671</v>
      </c>
      <c r="F207" s="38" t="s">
        <v>485</v>
      </c>
      <c r="G207" s="24" t="s">
        <v>521</v>
      </c>
      <c r="H207" s="38" t="s">
        <v>487</v>
      </c>
      <c r="I207" s="38" t="s">
        <v>809</v>
      </c>
      <c r="J207" s="52" t="s">
        <v>672</v>
      </c>
    </row>
    <row r="208" ht="104" customHeight="1" spans="1:10">
      <c r="A208" s="23" t="s">
        <v>391</v>
      </c>
      <c r="B208" s="23" t="s">
        <v>857</v>
      </c>
      <c r="C208" s="23"/>
      <c r="D208" s="51"/>
      <c r="E208" s="52"/>
      <c r="F208" s="38"/>
      <c r="G208" s="24"/>
      <c r="H208" s="38"/>
      <c r="I208" s="38"/>
      <c r="J208" s="52"/>
    </row>
    <row r="209" customHeight="1" spans="1:10">
      <c r="A209" s="23"/>
      <c r="B209" s="23"/>
      <c r="C209" s="23" t="s">
        <v>453</v>
      </c>
      <c r="D209" s="51" t="s">
        <v>454</v>
      </c>
      <c r="E209" s="52" t="s">
        <v>858</v>
      </c>
      <c r="F209" s="38" t="s">
        <v>485</v>
      </c>
      <c r="G209" s="24" t="s">
        <v>859</v>
      </c>
      <c r="H209" s="38" t="s">
        <v>593</v>
      </c>
      <c r="I209" s="38" t="s">
        <v>809</v>
      </c>
      <c r="J209" s="52" t="s">
        <v>860</v>
      </c>
    </row>
    <row r="210" customHeight="1" spans="1:10">
      <c r="A210" s="23"/>
      <c r="B210" s="23"/>
      <c r="C210" s="23" t="s">
        <v>453</v>
      </c>
      <c r="D210" s="51" t="s">
        <v>454</v>
      </c>
      <c r="E210" s="52" t="s">
        <v>861</v>
      </c>
      <c r="F210" s="38" t="s">
        <v>456</v>
      </c>
      <c r="G210" s="24" t="s">
        <v>862</v>
      </c>
      <c r="H210" s="38" t="s">
        <v>863</v>
      </c>
      <c r="I210" s="38" t="s">
        <v>809</v>
      </c>
      <c r="J210" s="52" t="s">
        <v>864</v>
      </c>
    </row>
    <row r="211" customHeight="1" spans="1:10">
      <c r="A211" s="23"/>
      <c r="B211" s="23"/>
      <c r="C211" s="23" t="s">
        <v>453</v>
      </c>
      <c r="D211" s="51" t="s">
        <v>527</v>
      </c>
      <c r="E211" s="52" t="s">
        <v>608</v>
      </c>
      <c r="F211" s="38" t="s">
        <v>456</v>
      </c>
      <c r="G211" s="24" t="s">
        <v>529</v>
      </c>
      <c r="H211" s="38" t="s">
        <v>487</v>
      </c>
      <c r="I211" s="38" t="s">
        <v>809</v>
      </c>
      <c r="J211" s="52" t="s">
        <v>609</v>
      </c>
    </row>
    <row r="212" customHeight="1" spans="1:10">
      <c r="A212" s="50"/>
      <c r="B212" s="23"/>
      <c r="C212" s="23" t="s">
        <v>453</v>
      </c>
      <c r="D212" s="23" t="s">
        <v>466</v>
      </c>
      <c r="E212" s="23" t="s">
        <v>597</v>
      </c>
      <c r="F212" s="23" t="s">
        <v>456</v>
      </c>
      <c r="G212" s="23" t="s">
        <v>529</v>
      </c>
      <c r="H212" s="23" t="s">
        <v>487</v>
      </c>
      <c r="I212" s="23" t="s">
        <v>809</v>
      </c>
      <c r="J212" s="23" t="s">
        <v>610</v>
      </c>
    </row>
    <row r="213" customHeight="1" spans="1:10">
      <c r="A213" s="23"/>
      <c r="B213" s="23"/>
      <c r="C213" s="23" t="s">
        <v>475</v>
      </c>
      <c r="D213" s="51" t="s">
        <v>476</v>
      </c>
      <c r="E213" s="52" t="s">
        <v>865</v>
      </c>
      <c r="F213" s="38" t="s">
        <v>456</v>
      </c>
      <c r="G213" s="24" t="s">
        <v>866</v>
      </c>
      <c r="H213" s="38" t="s">
        <v>502</v>
      </c>
      <c r="I213" s="38" t="s">
        <v>826</v>
      </c>
      <c r="J213" s="52" t="s">
        <v>867</v>
      </c>
    </row>
    <row r="214" customHeight="1" spans="1:10">
      <c r="A214" s="23"/>
      <c r="B214" s="23"/>
      <c r="C214" s="23" t="s">
        <v>482</v>
      </c>
      <c r="D214" s="51" t="s">
        <v>483</v>
      </c>
      <c r="E214" s="52" t="s">
        <v>504</v>
      </c>
      <c r="F214" s="38" t="s">
        <v>485</v>
      </c>
      <c r="G214" s="24" t="s">
        <v>486</v>
      </c>
      <c r="H214" s="38" t="s">
        <v>487</v>
      </c>
      <c r="I214" s="38" t="s">
        <v>809</v>
      </c>
      <c r="J214" s="52" t="s">
        <v>616</v>
      </c>
    </row>
    <row r="215" ht="116" customHeight="1" spans="1:10">
      <c r="A215" s="23" t="s">
        <v>393</v>
      </c>
      <c r="B215" s="23" t="s">
        <v>868</v>
      </c>
      <c r="C215" s="23"/>
      <c r="D215" s="51"/>
      <c r="E215" s="52"/>
      <c r="F215" s="38"/>
      <c r="G215" s="24"/>
      <c r="H215" s="38"/>
      <c r="I215" s="38"/>
      <c r="J215" s="52"/>
    </row>
    <row r="216" customHeight="1" spans="1:10">
      <c r="A216" s="23"/>
      <c r="B216" s="23"/>
      <c r="C216" s="23" t="s">
        <v>453</v>
      </c>
      <c r="D216" s="51" t="s">
        <v>454</v>
      </c>
      <c r="E216" s="52" t="s">
        <v>869</v>
      </c>
      <c r="F216" s="38" t="s">
        <v>485</v>
      </c>
      <c r="G216" s="24" t="s">
        <v>870</v>
      </c>
      <c r="H216" s="38" t="s">
        <v>844</v>
      </c>
      <c r="I216" s="38" t="s">
        <v>809</v>
      </c>
      <c r="J216" s="52" t="s">
        <v>871</v>
      </c>
    </row>
    <row r="217" customHeight="1" spans="1:10">
      <c r="A217" s="23"/>
      <c r="B217" s="23"/>
      <c r="C217" s="23" t="s">
        <v>453</v>
      </c>
      <c r="D217" s="51" t="s">
        <v>454</v>
      </c>
      <c r="E217" s="52" t="s">
        <v>872</v>
      </c>
      <c r="F217" s="38" t="s">
        <v>485</v>
      </c>
      <c r="G217" s="24" t="s">
        <v>873</v>
      </c>
      <c r="H217" s="38" t="s">
        <v>835</v>
      </c>
      <c r="I217" s="38" t="s">
        <v>809</v>
      </c>
      <c r="J217" s="52" t="s">
        <v>874</v>
      </c>
    </row>
    <row r="218" customHeight="1" spans="1:10">
      <c r="A218" s="23"/>
      <c r="B218" s="23"/>
      <c r="C218" s="23" t="s">
        <v>453</v>
      </c>
      <c r="D218" s="51" t="s">
        <v>454</v>
      </c>
      <c r="E218" s="52" t="s">
        <v>875</v>
      </c>
      <c r="F218" s="38" t="s">
        <v>456</v>
      </c>
      <c r="G218" s="24" t="s">
        <v>46</v>
      </c>
      <c r="H218" s="38" t="s">
        <v>876</v>
      </c>
      <c r="I218" s="38" t="s">
        <v>809</v>
      </c>
      <c r="J218" s="52" t="s">
        <v>877</v>
      </c>
    </row>
    <row r="219" customHeight="1" spans="1:10">
      <c r="A219" s="23"/>
      <c r="B219" s="23"/>
      <c r="C219" s="23" t="s">
        <v>453</v>
      </c>
      <c r="D219" s="51" t="s">
        <v>454</v>
      </c>
      <c r="E219" s="52" t="s">
        <v>878</v>
      </c>
      <c r="F219" s="38" t="s">
        <v>456</v>
      </c>
      <c r="G219" s="24" t="s">
        <v>78</v>
      </c>
      <c r="H219" s="38" t="s">
        <v>879</v>
      </c>
      <c r="I219" s="38" t="s">
        <v>809</v>
      </c>
      <c r="J219" s="52" t="s">
        <v>880</v>
      </c>
    </row>
    <row r="220" customHeight="1" spans="1:10">
      <c r="A220" s="23"/>
      <c r="B220" s="23"/>
      <c r="C220" s="23" t="s">
        <v>453</v>
      </c>
      <c r="D220" s="51" t="s">
        <v>527</v>
      </c>
      <c r="E220" s="52" t="s">
        <v>881</v>
      </c>
      <c r="F220" s="38" t="s">
        <v>456</v>
      </c>
      <c r="G220" s="24" t="s">
        <v>529</v>
      </c>
      <c r="H220" s="38" t="s">
        <v>487</v>
      </c>
      <c r="I220" s="38" t="s">
        <v>809</v>
      </c>
      <c r="J220" s="52" t="s">
        <v>882</v>
      </c>
    </row>
    <row r="221" customHeight="1" spans="1:10">
      <c r="A221" s="50"/>
      <c r="B221" s="23"/>
      <c r="C221" s="23" t="s">
        <v>453</v>
      </c>
      <c r="D221" s="23" t="s">
        <v>466</v>
      </c>
      <c r="E221" s="23" t="s">
        <v>467</v>
      </c>
      <c r="F221" s="23" t="s">
        <v>496</v>
      </c>
      <c r="G221" s="23" t="s">
        <v>48</v>
      </c>
      <c r="H221" s="23" t="s">
        <v>883</v>
      </c>
      <c r="I221" s="23" t="s">
        <v>809</v>
      </c>
      <c r="J221" s="23" t="s">
        <v>884</v>
      </c>
    </row>
    <row r="222" customHeight="1" spans="1:10">
      <c r="A222" s="23"/>
      <c r="B222" s="23"/>
      <c r="C222" s="23" t="s">
        <v>475</v>
      </c>
      <c r="D222" s="51" t="s">
        <v>476</v>
      </c>
      <c r="E222" s="52" t="s">
        <v>885</v>
      </c>
      <c r="F222" s="38" t="s">
        <v>485</v>
      </c>
      <c r="G222" s="24" t="s">
        <v>521</v>
      </c>
      <c r="H222" s="38" t="s">
        <v>487</v>
      </c>
      <c r="I222" s="38" t="s">
        <v>809</v>
      </c>
      <c r="J222" s="52" t="s">
        <v>886</v>
      </c>
    </row>
    <row r="223" customHeight="1" spans="1:10">
      <c r="A223" s="23"/>
      <c r="B223" s="23"/>
      <c r="C223" s="23" t="s">
        <v>475</v>
      </c>
      <c r="D223" s="51" t="s">
        <v>476</v>
      </c>
      <c r="E223" s="52" t="s">
        <v>887</v>
      </c>
      <c r="F223" s="38" t="s">
        <v>456</v>
      </c>
      <c r="G223" s="24" t="s">
        <v>888</v>
      </c>
      <c r="H223" s="38" t="s">
        <v>502</v>
      </c>
      <c r="I223" s="38" t="s">
        <v>826</v>
      </c>
      <c r="J223" s="52" t="s">
        <v>889</v>
      </c>
    </row>
    <row r="224" customHeight="1" spans="1:10">
      <c r="A224" s="23"/>
      <c r="B224" s="23"/>
      <c r="C224" s="23" t="s">
        <v>482</v>
      </c>
      <c r="D224" s="51" t="s">
        <v>483</v>
      </c>
      <c r="E224" s="52" t="s">
        <v>778</v>
      </c>
      <c r="F224" s="38" t="s">
        <v>485</v>
      </c>
      <c r="G224" s="24" t="s">
        <v>486</v>
      </c>
      <c r="H224" s="38" t="s">
        <v>487</v>
      </c>
      <c r="I224" s="38" t="s">
        <v>809</v>
      </c>
      <c r="J224" s="52" t="s">
        <v>890</v>
      </c>
    </row>
    <row r="225" ht="144" customHeight="1" spans="1:10">
      <c r="A225" s="23" t="s">
        <v>397</v>
      </c>
      <c r="B225" s="23" t="s">
        <v>891</v>
      </c>
      <c r="C225" s="23"/>
      <c r="D225" s="51"/>
      <c r="E225" s="52"/>
      <c r="F225" s="38"/>
      <c r="G225" s="24"/>
      <c r="H225" s="38"/>
      <c r="I225" s="38"/>
      <c r="J225" s="52"/>
    </row>
    <row r="226" customHeight="1" spans="1:10">
      <c r="A226" s="23"/>
      <c r="B226" s="23"/>
      <c r="C226" s="23" t="s">
        <v>453</v>
      </c>
      <c r="D226" s="51" t="s">
        <v>454</v>
      </c>
      <c r="E226" s="52" t="s">
        <v>892</v>
      </c>
      <c r="F226" s="38" t="s">
        <v>456</v>
      </c>
      <c r="G226" s="24" t="s">
        <v>47</v>
      </c>
      <c r="H226" s="38" t="s">
        <v>457</v>
      </c>
      <c r="I226" s="38" t="s">
        <v>809</v>
      </c>
      <c r="J226" s="52" t="s">
        <v>893</v>
      </c>
    </row>
    <row r="227" customHeight="1" spans="1:10">
      <c r="A227" s="23"/>
      <c r="B227" s="23"/>
      <c r="C227" s="23" t="s">
        <v>453</v>
      </c>
      <c r="D227" s="51" t="s">
        <v>527</v>
      </c>
      <c r="E227" s="52" t="s">
        <v>608</v>
      </c>
      <c r="F227" s="38" t="s">
        <v>456</v>
      </c>
      <c r="G227" s="24" t="s">
        <v>529</v>
      </c>
      <c r="H227" s="38" t="s">
        <v>487</v>
      </c>
      <c r="I227" s="38" t="s">
        <v>809</v>
      </c>
      <c r="J227" s="52" t="s">
        <v>609</v>
      </c>
    </row>
    <row r="228" customHeight="1" spans="1:10">
      <c r="A228" s="23"/>
      <c r="B228" s="23"/>
      <c r="C228" s="23" t="s">
        <v>453</v>
      </c>
      <c r="D228" s="51" t="s">
        <v>466</v>
      </c>
      <c r="E228" s="52" t="s">
        <v>597</v>
      </c>
      <c r="F228" s="38" t="s">
        <v>456</v>
      </c>
      <c r="G228" s="24" t="s">
        <v>529</v>
      </c>
      <c r="H228" s="38" t="s">
        <v>487</v>
      </c>
      <c r="I228" s="38" t="s">
        <v>809</v>
      </c>
      <c r="J228" s="52" t="s">
        <v>610</v>
      </c>
    </row>
    <row r="229" customHeight="1" spans="1:10">
      <c r="A229" s="23"/>
      <c r="B229" s="23"/>
      <c r="C229" s="23" t="s">
        <v>475</v>
      </c>
      <c r="D229" s="51" t="s">
        <v>476</v>
      </c>
      <c r="E229" s="52" t="s">
        <v>894</v>
      </c>
      <c r="F229" s="38" t="s">
        <v>456</v>
      </c>
      <c r="G229" s="24" t="s">
        <v>895</v>
      </c>
      <c r="H229" s="38" t="s">
        <v>502</v>
      </c>
      <c r="I229" s="38" t="s">
        <v>826</v>
      </c>
      <c r="J229" s="52" t="s">
        <v>896</v>
      </c>
    </row>
    <row r="230" customHeight="1" spans="1:10">
      <c r="A230" s="50"/>
      <c r="B230" s="23"/>
      <c r="C230" s="23" t="s">
        <v>482</v>
      </c>
      <c r="D230" s="23" t="s">
        <v>483</v>
      </c>
      <c r="E230" s="23" t="s">
        <v>504</v>
      </c>
      <c r="F230" s="23" t="s">
        <v>485</v>
      </c>
      <c r="G230" s="23" t="s">
        <v>486</v>
      </c>
      <c r="H230" s="23" t="s">
        <v>487</v>
      </c>
      <c r="I230" s="23" t="s">
        <v>809</v>
      </c>
      <c r="J230" s="23" t="s">
        <v>616</v>
      </c>
    </row>
    <row r="231" ht="67" customHeight="1" spans="1:10">
      <c r="A231" s="23" t="s">
        <v>399</v>
      </c>
      <c r="B231" s="23" t="s">
        <v>897</v>
      </c>
      <c r="C231" s="23"/>
      <c r="D231" s="51"/>
      <c r="E231" s="52"/>
      <c r="F231" s="38"/>
      <c r="G231" s="24"/>
      <c r="H231" s="38"/>
      <c r="I231" s="38"/>
      <c r="J231" s="52"/>
    </row>
    <row r="232" customHeight="1" spans="1:10">
      <c r="A232" s="23"/>
      <c r="B232" s="23"/>
      <c r="C232" s="23" t="s">
        <v>453</v>
      </c>
      <c r="D232" s="51" t="s">
        <v>454</v>
      </c>
      <c r="E232" s="52" t="s">
        <v>898</v>
      </c>
      <c r="F232" s="38" t="s">
        <v>456</v>
      </c>
      <c r="G232" s="24" t="s">
        <v>899</v>
      </c>
      <c r="H232" s="38" t="s">
        <v>900</v>
      </c>
      <c r="I232" s="38" t="s">
        <v>809</v>
      </c>
      <c r="J232" s="52" t="s">
        <v>901</v>
      </c>
    </row>
    <row r="233" customHeight="1" spans="1:10">
      <c r="A233" s="23"/>
      <c r="B233" s="23"/>
      <c r="C233" s="23" t="s">
        <v>453</v>
      </c>
      <c r="D233" s="51" t="s">
        <v>527</v>
      </c>
      <c r="E233" s="52" t="s">
        <v>902</v>
      </c>
      <c r="F233" s="38" t="s">
        <v>485</v>
      </c>
      <c r="G233" s="24" t="s">
        <v>521</v>
      </c>
      <c r="H233" s="38" t="s">
        <v>487</v>
      </c>
      <c r="I233" s="38" t="s">
        <v>809</v>
      </c>
      <c r="J233" s="52" t="s">
        <v>903</v>
      </c>
    </row>
    <row r="234" customHeight="1" spans="1:10">
      <c r="A234" s="23"/>
      <c r="B234" s="23"/>
      <c r="C234" s="23" t="s">
        <v>453</v>
      </c>
      <c r="D234" s="51" t="s">
        <v>466</v>
      </c>
      <c r="E234" s="52" t="s">
        <v>681</v>
      </c>
      <c r="F234" s="38" t="s">
        <v>485</v>
      </c>
      <c r="G234" s="24" t="s">
        <v>654</v>
      </c>
      <c r="H234" s="38" t="s">
        <v>822</v>
      </c>
      <c r="I234" s="38" t="s">
        <v>809</v>
      </c>
      <c r="J234" s="52" t="s">
        <v>904</v>
      </c>
    </row>
    <row r="235" customHeight="1" spans="1:10">
      <c r="A235" s="23"/>
      <c r="B235" s="23"/>
      <c r="C235" s="23" t="s">
        <v>475</v>
      </c>
      <c r="D235" s="51" t="s">
        <v>476</v>
      </c>
      <c r="E235" s="52" t="s">
        <v>905</v>
      </c>
      <c r="F235" s="38" t="s">
        <v>456</v>
      </c>
      <c r="G235" s="24" t="s">
        <v>479</v>
      </c>
      <c r="H235" s="38" t="s">
        <v>502</v>
      </c>
      <c r="I235" s="38" t="s">
        <v>826</v>
      </c>
      <c r="J235" s="52" t="s">
        <v>906</v>
      </c>
    </row>
    <row r="236" customHeight="1" spans="1:10">
      <c r="A236" s="23"/>
      <c r="B236" s="23"/>
      <c r="C236" s="23" t="s">
        <v>482</v>
      </c>
      <c r="D236" s="51" t="s">
        <v>483</v>
      </c>
      <c r="E236" s="52" t="s">
        <v>504</v>
      </c>
      <c r="F236" s="38" t="s">
        <v>485</v>
      </c>
      <c r="G236" s="24" t="s">
        <v>486</v>
      </c>
      <c r="H236" s="38" t="s">
        <v>487</v>
      </c>
      <c r="I236" s="38" t="s">
        <v>809</v>
      </c>
      <c r="J236" s="52" t="s">
        <v>907</v>
      </c>
    </row>
    <row r="237" customHeight="1" spans="1:10">
      <c r="A237" s="23" t="s">
        <v>402</v>
      </c>
      <c r="B237" s="23" t="s">
        <v>908</v>
      </c>
      <c r="C237" s="23"/>
      <c r="D237" s="51"/>
      <c r="E237" s="52"/>
      <c r="F237" s="38"/>
      <c r="G237" s="24"/>
      <c r="H237" s="38"/>
      <c r="I237" s="38"/>
      <c r="J237" s="52"/>
    </row>
    <row r="238" customHeight="1" spans="1:10">
      <c r="A238" s="23"/>
      <c r="B238" s="23"/>
      <c r="C238" s="23" t="s">
        <v>453</v>
      </c>
      <c r="D238" s="51" t="s">
        <v>454</v>
      </c>
      <c r="E238" s="52" t="s">
        <v>909</v>
      </c>
      <c r="F238" s="38" t="s">
        <v>485</v>
      </c>
      <c r="G238" s="24" t="s">
        <v>51</v>
      </c>
      <c r="H238" s="38" t="s">
        <v>649</v>
      </c>
      <c r="I238" s="38" t="s">
        <v>809</v>
      </c>
      <c r="J238" s="52" t="s">
        <v>910</v>
      </c>
    </row>
    <row r="239" customHeight="1" spans="1:10">
      <c r="A239" s="50"/>
      <c r="B239" s="23"/>
      <c r="C239" s="23" t="s">
        <v>453</v>
      </c>
      <c r="D239" s="23" t="s">
        <v>527</v>
      </c>
      <c r="E239" s="23" t="s">
        <v>911</v>
      </c>
      <c r="F239" s="23" t="s">
        <v>485</v>
      </c>
      <c r="G239" s="23" t="s">
        <v>486</v>
      </c>
      <c r="H239" s="23" t="s">
        <v>487</v>
      </c>
      <c r="I239" s="23" t="s">
        <v>809</v>
      </c>
      <c r="J239" s="23" t="s">
        <v>912</v>
      </c>
    </row>
    <row r="240" customHeight="1" spans="1:10">
      <c r="A240" s="23"/>
      <c r="B240" s="23"/>
      <c r="C240" s="23" t="s">
        <v>453</v>
      </c>
      <c r="D240" s="51" t="s">
        <v>466</v>
      </c>
      <c r="E240" s="52" t="s">
        <v>597</v>
      </c>
      <c r="F240" s="38" t="s">
        <v>456</v>
      </c>
      <c r="G240" s="24" t="s">
        <v>529</v>
      </c>
      <c r="H240" s="38" t="s">
        <v>487</v>
      </c>
      <c r="I240" s="38" t="s">
        <v>809</v>
      </c>
      <c r="J240" s="52" t="s">
        <v>913</v>
      </c>
    </row>
    <row r="241" customHeight="1" spans="1:10">
      <c r="A241" s="23"/>
      <c r="B241" s="23"/>
      <c r="C241" s="23" t="s">
        <v>475</v>
      </c>
      <c r="D241" s="51" t="s">
        <v>476</v>
      </c>
      <c r="E241" s="52" t="s">
        <v>914</v>
      </c>
      <c r="F241" s="38" t="s">
        <v>456</v>
      </c>
      <c r="G241" s="24" t="s">
        <v>501</v>
      </c>
      <c r="H241" s="38" t="s">
        <v>502</v>
      </c>
      <c r="I241" s="38" t="s">
        <v>826</v>
      </c>
      <c r="J241" s="52" t="s">
        <v>915</v>
      </c>
    </row>
    <row r="242" customHeight="1" spans="1:10">
      <c r="A242" s="23"/>
      <c r="B242" s="23"/>
      <c r="C242" s="23" t="s">
        <v>482</v>
      </c>
      <c r="D242" s="51" t="s">
        <v>483</v>
      </c>
      <c r="E242" s="52" t="s">
        <v>504</v>
      </c>
      <c r="F242" s="38" t="s">
        <v>916</v>
      </c>
      <c r="G242" s="24" t="s">
        <v>486</v>
      </c>
      <c r="H242" s="38" t="s">
        <v>487</v>
      </c>
      <c r="I242" s="38" t="s">
        <v>809</v>
      </c>
      <c r="J242" s="52" t="s">
        <v>907</v>
      </c>
    </row>
    <row r="243" ht="85" customHeight="1" spans="1:10">
      <c r="A243" s="23" t="s">
        <v>407</v>
      </c>
      <c r="B243" s="23" t="s">
        <v>917</v>
      </c>
      <c r="C243" s="23"/>
      <c r="D243" s="51"/>
      <c r="E243" s="52"/>
      <c r="F243" s="38"/>
      <c r="G243" s="24"/>
      <c r="H243" s="38"/>
      <c r="I243" s="38"/>
      <c r="J243" s="52"/>
    </row>
    <row r="244" customHeight="1" spans="1:10">
      <c r="A244" s="23"/>
      <c r="B244" s="23"/>
      <c r="C244" s="23" t="s">
        <v>453</v>
      </c>
      <c r="D244" s="51" t="s">
        <v>454</v>
      </c>
      <c r="E244" s="52" t="s">
        <v>918</v>
      </c>
      <c r="F244" s="38" t="s">
        <v>456</v>
      </c>
      <c r="G244" s="24" t="s">
        <v>919</v>
      </c>
      <c r="H244" s="38" t="s">
        <v>492</v>
      </c>
      <c r="I244" s="38" t="s">
        <v>809</v>
      </c>
      <c r="J244" s="52" t="s">
        <v>920</v>
      </c>
    </row>
    <row r="245" customHeight="1" spans="1:10">
      <c r="A245" s="23"/>
      <c r="B245" s="23"/>
      <c r="C245" s="23" t="s">
        <v>453</v>
      </c>
      <c r="D245" s="51" t="s">
        <v>454</v>
      </c>
      <c r="E245" s="52" t="s">
        <v>921</v>
      </c>
      <c r="F245" s="38" t="s">
        <v>456</v>
      </c>
      <c r="G245" s="24" t="s">
        <v>78</v>
      </c>
      <c r="H245" s="38" t="s">
        <v>922</v>
      </c>
      <c r="I245" s="38" t="s">
        <v>809</v>
      </c>
      <c r="J245" s="52" t="s">
        <v>923</v>
      </c>
    </row>
    <row r="246" customHeight="1" spans="1:10">
      <c r="A246" s="23"/>
      <c r="B246" s="23"/>
      <c r="C246" s="23" t="s">
        <v>453</v>
      </c>
      <c r="D246" s="51" t="s">
        <v>466</v>
      </c>
      <c r="E246" s="52" t="s">
        <v>597</v>
      </c>
      <c r="F246" s="38" t="s">
        <v>456</v>
      </c>
      <c r="G246" s="24" t="s">
        <v>529</v>
      </c>
      <c r="H246" s="38" t="s">
        <v>487</v>
      </c>
      <c r="I246" s="38" t="s">
        <v>809</v>
      </c>
      <c r="J246" s="52" t="s">
        <v>924</v>
      </c>
    </row>
    <row r="247" customHeight="1" spans="1:10">
      <c r="A247" s="23"/>
      <c r="B247" s="23"/>
      <c r="C247" s="23" t="s">
        <v>475</v>
      </c>
      <c r="D247" s="51" t="s">
        <v>476</v>
      </c>
      <c r="E247" s="52" t="s">
        <v>925</v>
      </c>
      <c r="F247" s="38" t="s">
        <v>456</v>
      </c>
      <c r="G247" s="24" t="s">
        <v>926</v>
      </c>
      <c r="H247" s="38" t="s">
        <v>502</v>
      </c>
      <c r="I247" s="38" t="s">
        <v>809</v>
      </c>
      <c r="J247" s="52" t="s">
        <v>927</v>
      </c>
    </row>
    <row r="248" customHeight="1" spans="1:10">
      <c r="A248" s="50"/>
      <c r="B248" s="23"/>
      <c r="C248" s="23" t="s">
        <v>482</v>
      </c>
      <c r="D248" s="23" t="s">
        <v>483</v>
      </c>
      <c r="E248" s="23" t="s">
        <v>695</v>
      </c>
      <c r="F248" s="23" t="s">
        <v>485</v>
      </c>
      <c r="G248" s="23" t="s">
        <v>486</v>
      </c>
      <c r="H248" s="23" t="s">
        <v>487</v>
      </c>
      <c r="I248" s="23" t="s">
        <v>809</v>
      </c>
      <c r="J248" s="23" t="s">
        <v>928</v>
      </c>
    </row>
    <row r="249" ht="119" customHeight="1" spans="1:10">
      <c r="A249" s="23" t="s">
        <v>409</v>
      </c>
      <c r="B249" s="23" t="s">
        <v>929</v>
      </c>
      <c r="C249" s="23"/>
      <c r="D249" s="51"/>
      <c r="E249" s="52"/>
      <c r="F249" s="38"/>
      <c r="G249" s="24"/>
      <c r="H249" s="38"/>
      <c r="I249" s="38"/>
      <c r="J249" s="52"/>
    </row>
    <row r="250" customHeight="1" spans="1:10">
      <c r="A250" s="23"/>
      <c r="B250" s="23"/>
      <c r="C250" s="23" t="s">
        <v>453</v>
      </c>
      <c r="D250" s="51" t="s">
        <v>454</v>
      </c>
      <c r="E250" s="52" t="s">
        <v>930</v>
      </c>
      <c r="F250" s="38" t="s">
        <v>485</v>
      </c>
      <c r="G250" s="24" t="s">
        <v>931</v>
      </c>
      <c r="H250" s="38" t="s">
        <v>932</v>
      </c>
      <c r="I250" s="38" t="s">
        <v>809</v>
      </c>
      <c r="J250" s="52" t="s">
        <v>933</v>
      </c>
    </row>
    <row r="251" customHeight="1" spans="1:10">
      <c r="A251" s="23"/>
      <c r="B251" s="23"/>
      <c r="C251" s="23" t="s">
        <v>453</v>
      </c>
      <c r="D251" s="51" t="s">
        <v>454</v>
      </c>
      <c r="E251" s="52" t="s">
        <v>934</v>
      </c>
      <c r="F251" s="38" t="s">
        <v>456</v>
      </c>
      <c r="G251" s="24" t="s">
        <v>935</v>
      </c>
      <c r="H251" s="38" t="s">
        <v>936</v>
      </c>
      <c r="I251" s="38" t="s">
        <v>809</v>
      </c>
      <c r="J251" s="52" t="s">
        <v>937</v>
      </c>
    </row>
    <row r="252" customHeight="1" spans="1:10">
      <c r="A252" s="23"/>
      <c r="B252" s="23"/>
      <c r="C252" s="23" t="s">
        <v>453</v>
      </c>
      <c r="D252" s="51" t="s">
        <v>466</v>
      </c>
      <c r="E252" s="52" t="s">
        <v>938</v>
      </c>
      <c r="F252" s="38" t="s">
        <v>485</v>
      </c>
      <c r="G252" s="24" t="s">
        <v>486</v>
      </c>
      <c r="H252" s="38" t="s">
        <v>487</v>
      </c>
      <c r="I252" s="38" t="s">
        <v>809</v>
      </c>
      <c r="J252" s="52" t="s">
        <v>939</v>
      </c>
    </row>
    <row r="253" customHeight="1" spans="1:10">
      <c r="A253" s="23"/>
      <c r="B253" s="23"/>
      <c r="C253" s="23" t="s">
        <v>475</v>
      </c>
      <c r="D253" s="51" t="s">
        <v>476</v>
      </c>
      <c r="E253" s="52" t="s">
        <v>940</v>
      </c>
      <c r="F253" s="38" t="s">
        <v>485</v>
      </c>
      <c r="G253" s="24" t="s">
        <v>941</v>
      </c>
      <c r="H253" s="38" t="s">
        <v>487</v>
      </c>
      <c r="I253" s="38" t="s">
        <v>809</v>
      </c>
      <c r="J253" s="52" t="s">
        <v>942</v>
      </c>
    </row>
    <row r="254" customHeight="1" spans="1:10">
      <c r="A254" s="23"/>
      <c r="B254" s="23"/>
      <c r="C254" s="23" t="s">
        <v>482</v>
      </c>
      <c r="D254" s="51" t="s">
        <v>483</v>
      </c>
      <c r="E254" s="52" t="s">
        <v>943</v>
      </c>
      <c r="F254" s="38" t="s">
        <v>485</v>
      </c>
      <c r="G254" s="24" t="s">
        <v>486</v>
      </c>
      <c r="H254" s="38" t="s">
        <v>487</v>
      </c>
      <c r="I254" s="38" t="s">
        <v>809</v>
      </c>
      <c r="J254" s="52" t="s">
        <v>944</v>
      </c>
    </row>
    <row r="255" ht="88" customHeight="1" spans="1:10">
      <c r="A255" s="23" t="s">
        <v>411</v>
      </c>
      <c r="B255" s="23" t="s">
        <v>945</v>
      </c>
      <c r="C255" s="23"/>
      <c r="D255" s="51"/>
      <c r="E255" s="52"/>
      <c r="F255" s="38"/>
      <c r="G255" s="24"/>
      <c r="H255" s="38"/>
      <c r="I255" s="38"/>
      <c r="J255" s="52"/>
    </row>
    <row r="256" customHeight="1" spans="1:10">
      <c r="A256" s="23"/>
      <c r="B256" s="23"/>
      <c r="C256" s="23" t="s">
        <v>453</v>
      </c>
      <c r="D256" s="51" t="s">
        <v>454</v>
      </c>
      <c r="E256" s="52" t="s">
        <v>946</v>
      </c>
      <c r="F256" s="38" t="s">
        <v>456</v>
      </c>
      <c r="G256" s="24" t="s">
        <v>947</v>
      </c>
      <c r="H256" s="38" t="s">
        <v>492</v>
      </c>
      <c r="I256" s="38" t="s">
        <v>809</v>
      </c>
      <c r="J256" s="52" t="s">
        <v>948</v>
      </c>
    </row>
    <row r="257" customHeight="1" spans="1:10">
      <c r="A257" s="50"/>
      <c r="B257" s="23"/>
      <c r="C257" s="23" t="s">
        <v>453</v>
      </c>
      <c r="D257" s="23" t="s">
        <v>454</v>
      </c>
      <c r="E257" s="23" t="s">
        <v>949</v>
      </c>
      <c r="F257" s="23" t="s">
        <v>456</v>
      </c>
      <c r="G257" s="23" t="s">
        <v>529</v>
      </c>
      <c r="H257" s="23" t="s">
        <v>487</v>
      </c>
      <c r="I257" s="23" t="s">
        <v>809</v>
      </c>
      <c r="J257" s="23" t="s">
        <v>950</v>
      </c>
    </row>
    <row r="258" customHeight="1" spans="1:10">
      <c r="A258" s="23"/>
      <c r="B258" s="23"/>
      <c r="C258" s="23" t="s">
        <v>453</v>
      </c>
      <c r="D258" s="51" t="s">
        <v>527</v>
      </c>
      <c r="E258" s="52" t="s">
        <v>951</v>
      </c>
      <c r="F258" s="38" t="s">
        <v>456</v>
      </c>
      <c r="G258" s="24" t="s">
        <v>529</v>
      </c>
      <c r="H258" s="38" t="s">
        <v>487</v>
      </c>
      <c r="I258" s="38" t="s">
        <v>809</v>
      </c>
      <c r="J258" s="52" t="s">
        <v>952</v>
      </c>
    </row>
    <row r="259" customHeight="1" spans="1:10">
      <c r="A259" s="23"/>
      <c r="B259" s="23"/>
      <c r="C259" s="23" t="s">
        <v>475</v>
      </c>
      <c r="D259" s="51" t="s">
        <v>476</v>
      </c>
      <c r="E259" s="52" t="s">
        <v>953</v>
      </c>
      <c r="F259" s="38" t="s">
        <v>456</v>
      </c>
      <c r="G259" s="24" t="s">
        <v>954</v>
      </c>
      <c r="H259" s="38" t="s">
        <v>502</v>
      </c>
      <c r="I259" s="38" t="s">
        <v>826</v>
      </c>
      <c r="J259" s="52" t="s">
        <v>955</v>
      </c>
    </row>
    <row r="260" customHeight="1" spans="1:10">
      <c r="A260" s="23"/>
      <c r="B260" s="23"/>
      <c r="C260" s="23" t="s">
        <v>482</v>
      </c>
      <c r="D260" s="51" t="s">
        <v>483</v>
      </c>
      <c r="E260" s="52" t="s">
        <v>504</v>
      </c>
      <c r="F260" s="38" t="s">
        <v>485</v>
      </c>
      <c r="G260" s="24" t="s">
        <v>486</v>
      </c>
      <c r="H260" s="38" t="s">
        <v>487</v>
      </c>
      <c r="I260" s="38" t="s">
        <v>809</v>
      </c>
      <c r="J260" s="52" t="s">
        <v>907</v>
      </c>
    </row>
    <row r="261" ht="105" customHeight="1" spans="1:10">
      <c r="A261" s="23" t="s">
        <v>414</v>
      </c>
      <c r="B261" s="23" t="s">
        <v>956</v>
      </c>
      <c r="C261" s="23"/>
      <c r="D261" s="51"/>
      <c r="E261" s="52"/>
      <c r="F261" s="38"/>
      <c r="G261" s="24"/>
      <c r="H261" s="38"/>
      <c r="I261" s="38"/>
      <c r="J261" s="52"/>
    </row>
    <row r="262" customHeight="1" spans="1:10">
      <c r="A262" s="23"/>
      <c r="B262" s="23"/>
      <c r="C262" s="23" t="s">
        <v>453</v>
      </c>
      <c r="D262" s="51" t="s">
        <v>454</v>
      </c>
      <c r="E262" s="52" t="s">
        <v>957</v>
      </c>
      <c r="F262" s="38" t="s">
        <v>456</v>
      </c>
      <c r="G262" s="24" t="s">
        <v>47</v>
      </c>
      <c r="H262" s="38" t="s">
        <v>619</v>
      </c>
      <c r="I262" s="38" t="s">
        <v>809</v>
      </c>
      <c r="J262" s="52" t="s">
        <v>958</v>
      </c>
    </row>
    <row r="263" customHeight="1" spans="1:10">
      <c r="A263" s="23"/>
      <c r="B263" s="23"/>
      <c r="C263" s="23" t="s">
        <v>453</v>
      </c>
      <c r="D263" s="51" t="s">
        <v>454</v>
      </c>
      <c r="E263" s="52" t="s">
        <v>959</v>
      </c>
      <c r="F263" s="38" t="s">
        <v>485</v>
      </c>
      <c r="G263" s="24" t="s">
        <v>529</v>
      </c>
      <c r="H263" s="38" t="s">
        <v>492</v>
      </c>
      <c r="I263" s="38" t="s">
        <v>809</v>
      </c>
      <c r="J263" s="52" t="s">
        <v>960</v>
      </c>
    </row>
    <row r="264" customHeight="1" spans="1:10">
      <c r="A264" s="23"/>
      <c r="B264" s="23"/>
      <c r="C264" s="23" t="s">
        <v>453</v>
      </c>
      <c r="D264" s="51" t="s">
        <v>527</v>
      </c>
      <c r="E264" s="52" t="s">
        <v>911</v>
      </c>
      <c r="F264" s="38" t="s">
        <v>485</v>
      </c>
      <c r="G264" s="24" t="s">
        <v>486</v>
      </c>
      <c r="H264" s="38" t="s">
        <v>487</v>
      </c>
      <c r="I264" s="38" t="s">
        <v>809</v>
      </c>
      <c r="J264" s="52" t="s">
        <v>961</v>
      </c>
    </row>
    <row r="265" customHeight="1" spans="1:10">
      <c r="A265" s="23"/>
      <c r="B265" s="23"/>
      <c r="C265" s="23" t="s">
        <v>453</v>
      </c>
      <c r="D265" s="51" t="s">
        <v>466</v>
      </c>
      <c r="E265" s="52" t="s">
        <v>938</v>
      </c>
      <c r="F265" s="38" t="s">
        <v>485</v>
      </c>
      <c r="G265" s="24" t="s">
        <v>486</v>
      </c>
      <c r="H265" s="38" t="s">
        <v>487</v>
      </c>
      <c r="I265" s="38" t="s">
        <v>809</v>
      </c>
      <c r="J265" s="52" t="s">
        <v>962</v>
      </c>
    </row>
    <row r="266" customHeight="1" spans="1:10">
      <c r="A266" s="50"/>
      <c r="B266" s="23"/>
      <c r="C266" s="23" t="s">
        <v>475</v>
      </c>
      <c r="D266" s="23" t="s">
        <v>476</v>
      </c>
      <c r="E266" s="23" t="s">
        <v>940</v>
      </c>
      <c r="F266" s="23" t="s">
        <v>485</v>
      </c>
      <c r="G266" s="23" t="s">
        <v>941</v>
      </c>
      <c r="H266" s="23" t="s">
        <v>487</v>
      </c>
      <c r="I266" s="23" t="s">
        <v>809</v>
      </c>
      <c r="J266" s="23" t="s">
        <v>963</v>
      </c>
    </row>
    <row r="267" customHeight="1" spans="1:10">
      <c r="A267" s="23"/>
      <c r="B267" s="23"/>
      <c r="C267" s="23" t="s">
        <v>482</v>
      </c>
      <c r="D267" s="51" t="s">
        <v>483</v>
      </c>
      <c r="E267" s="52" t="s">
        <v>943</v>
      </c>
      <c r="F267" s="38" t="s">
        <v>485</v>
      </c>
      <c r="G267" s="24" t="s">
        <v>486</v>
      </c>
      <c r="H267" s="38" t="s">
        <v>487</v>
      </c>
      <c r="I267" s="38" t="s">
        <v>809</v>
      </c>
      <c r="J267" s="52" t="s">
        <v>964</v>
      </c>
    </row>
    <row r="268" ht="101" customHeight="1" spans="1:10">
      <c r="A268" s="23" t="s">
        <v>418</v>
      </c>
      <c r="B268" s="23" t="s">
        <v>965</v>
      </c>
      <c r="C268" s="23"/>
      <c r="D268" s="51"/>
      <c r="E268" s="52"/>
      <c r="F268" s="38"/>
      <c r="G268" s="24"/>
      <c r="H268" s="38"/>
      <c r="I268" s="38"/>
      <c r="J268" s="52"/>
    </row>
    <row r="269" customHeight="1" spans="1:10">
      <c r="A269" s="23"/>
      <c r="B269" s="23"/>
      <c r="C269" s="23" t="s">
        <v>453</v>
      </c>
      <c r="D269" s="51" t="s">
        <v>454</v>
      </c>
      <c r="E269" s="52" t="s">
        <v>909</v>
      </c>
      <c r="F269" s="38" t="s">
        <v>485</v>
      </c>
      <c r="G269" s="24" t="s">
        <v>51</v>
      </c>
      <c r="H269" s="38" t="s">
        <v>649</v>
      </c>
      <c r="I269" s="38" t="s">
        <v>809</v>
      </c>
      <c r="J269" s="52" t="s">
        <v>910</v>
      </c>
    </row>
    <row r="270" customHeight="1" spans="1:10">
      <c r="A270" s="23"/>
      <c r="B270" s="23"/>
      <c r="C270" s="23" t="s">
        <v>453</v>
      </c>
      <c r="D270" s="51" t="s">
        <v>454</v>
      </c>
      <c r="E270" s="52" t="s">
        <v>966</v>
      </c>
      <c r="F270" s="38" t="s">
        <v>456</v>
      </c>
      <c r="G270" s="24" t="s">
        <v>557</v>
      </c>
      <c r="H270" s="38" t="s">
        <v>457</v>
      </c>
      <c r="I270" s="38" t="s">
        <v>809</v>
      </c>
      <c r="J270" s="52" t="s">
        <v>967</v>
      </c>
    </row>
    <row r="271" customHeight="1" spans="1:10">
      <c r="A271" s="23"/>
      <c r="B271" s="23"/>
      <c r="C271" s="23" t="s">
        <v>453</v>
      </c>
      <c r="D271" s="51" t="s">
        <v>527</v>
      </c>
      <c r="E271" s="52" t="s">
        <v>911</v>
      </c>
      <c r="F271" s="38" t="s">
        <v>485</v>
      </c>
      <c r="G271" s="24" t="s">
        <v>486</v>
      </c>
      <c r="H271" s="38" t="s">
        <v>487</v>
      </c>
      <c r="I271" s="38" t="s">
        <v>809</v>
      </c>
      <c r="J271" s="52" t="s">
        <v>912</v>
      </c>
    </row>
    <row r="272" customHeight="1" spans="1:10">
      <c r="A272" s="23"/>
      <c r="B272" s="23"/>
      <c r="C272" s="23" t="s">
        <v>453</v>
      </c>
      <c r="D272" s="51" t="s">
        <v>466</v>
      </c>
      <c r="E272" s="52" t="s">
        <v>597</v>
      </c>
      <c r="F272" s="38" t="s">
        <v>456</v>
      </c>
      <c r="G272" s="24" t="s">
        <v>529</v>
      </c>
      <c r="H272" s="38" t="s">
        <v>487</v>
      </c>
      <c r="I272" s="38" t="s">
        <v>809</v>
      </c>
      <c r="J272" s="52" t="s">
        <v>913</v>
      </c>
    </row>
    <row r="273" customHeight="1" spans="1:10">
      <c r="A273" s="23"/>
      <c r="B273" s="23"/>
      <c r="C273" s="23" t="s">
        <v>475</v>
      </c>
      <c r="D273" s="51" t="s">
        <v>476</v>
      </c>
      <c r="E273" s="52" t="s">
        <v>914</v>
      </c>
      <c r="F273" s="38" t="s">
        <v>456</v>
      </c>
      <c r="G273" s="24" t="s">
        <v>501</v>
      </c>
      <c r="H273" s="38" t="s">
        <v>502</v>
      </c>
      <c r="I273" s="38" t="s">
        <v>826</v>
      </c>
      <c r="J273" s="52" t="s">
        <v>915</v>
      </c>
    </row>
    <row r="274" customHeight="1" spans="1:10">
      <c r="A274" s="23"/>
      <c r="B274" s="23"/>
      <c r="C274" s="23" t="s">
        <v>482</v>
      </c>
      <c r="D274" s="51" t="s">
        <v>483</v>
      </c>
      <c r="E274" s="52" t="s">
        <v>504</v>
      </c>
      <c r="F274" s="38" t="s">
        <v>916</v>
      </c>
      <c r="G274" s="24" t="s">
        <v>486</v>
      </c>
      <c r="H274" s="38" t="s">
        <v>487</v>
      </c>
      <c r="I274" s="38" t="s">
        <v>809</v>
      </c>
      <c r="J274" s="52" t="s">
        <v>907</v>
      </c>
    </row>
    <row r="275" ht="115" customHeight="1" spans="1:10">
      <c r="A275" s="50" t="s">
        <v>420</v>
      </c>
      <c r="B275" s="23" t="s">
        <v>968</v>
      </c>
      <c r="C275" s="23"/>
      <c r="D275" s="23"/>
      <c r="E275" s="23"/>
      <c r="F275" s="23"/>
      <c r="G275" s="23"/>
      <c r="H275" s="23"/>
      <c r="I275" s="23"/>
      <c r="J275" s="23"/>
    </row>
    <row r="276" customHeight="1" spans="1:10">
      <c r="A276" s="23"/>
      <c r="B276" s="23"/>
      <c r="C276" s="23" t="s">
        <v>453</v>
      </c>
      <c r="D276" s="51" t="s">
        <v>454</v>
      </c>
      <c r="E276" s="52" t="s">
        <v>969</v>
      </c>
      <c r="F276" s="38" t="s">
        <v>456</v>
      </c>
      <c r="G276" s="24" t="s">
        <v>970</v>
      </c>
      <c r="H276" s="38" t="s">
        <v>457</v>
      </c>
      <c r="I276" s="38" t="s">
        <v>809</v>
      </c>
      <c r="J276" s="52" t="s">
        <v>971</v>
      </c>
    </row>
    <row r="277" customHeight="1" spans="1:10">
      <c r="A277" s="23"/>
      <c r="B277" s="23"/>
      <c r="C277" s="23" t="s">
        <v>453</v>
      </c>
      <c r="D277" s="51" t="s">
        <v>454</v>
      </c>
      <c r="E277" s="52" t="s">
        <v>972</v>
      </c>
      <c r="F277" s="38" t="s">
        <v>485</v>
      </c>
      <c r="G277" s="24" t="s">
        <v>973</v>
      </c>
      <c r="H277" s="38" t="s">
        <v>974</v>
      </c>
      <c r="I277" s="38" t="s">
        <v>809</v>
      </c>
      <c r="J277" s="52" t="s">
        <v>975</v>
      </c>
    </row>
    <row r="278" customHeight="1" spans="1:10">
      <c r="A278" s="23"/>
      <c r="B278" s="23"/>
      <c r="C278" s="23" t="s">
        <v>453</v>
      </c>
      <c r="D278" s="51" t="s">
        <v>527</v>
      </c>
      <c r="E278" s="52" t="s">
        <v>608</v>
      </c>
      <c r="F278" s="38" t="s">
        <v>456</v>
      </c>
      <c r="G278" s="24" t="s">
        <v>529</v>
      </c>
      <c r="H278" s="38" t="s">
        <v>487</v>
      </c>
      <c r="I278" s="38" t="s">
        <v>809</v>
      </c>
      <c r="J278" s="52" t="s">
        <v>609</v>
      </c>
    </row>
    <row r="279" customHeight="1" spans="1:10">
      <c r="A279" s="23"/>
      <c r="B279" s="23"/>
      <c r="C279" s="23" t="s">
        <v>453</v>
      </c>
      <c r="D279" s="51" t="s">
        <v>466</v>
      </c>
      <c r="E279" s="52" t="s">
        <v>597</v>
      </c>
      <c r="F279" s="38" t="s">
        <v>456</v>
      </c>
      <c r="G279" s="24" t="s">
        <v>529</v>
      </c>
      <c r="H279" s="38" t="s">
        <v>487</v>
      </c>
      <c r="I279" s="38" t="s">
        <v>809</v>
      </c>
      <c r="J279" s="52" t="s">
        <v>913</v>
      </c>
    </row>
    <row r="280" customHeight="1" spans="1:10">
      <c r="A280" s="23"/>
      <c r="B280" s="23"/>
      <c r="C280" s="23" t="s">
        <v>475</v>
      </c>
      <c r="D280" s="51" t="s">
        <v>476</v>
      </c>
      <c r="E280" s="52" t="s">
        <v>976</v>
      </c>
      <c r="F280" s="38" t="s">
        <v>456</v>
      </c>
      <c r="G280" s="24" t="s">
        <v>977</v>
      </c>
      <c r="H280" s="38" t="s">
        <v>502</v>
      </c>
      <c r="I280" s="38" t="s">
        <v>826</v>
      </c>
      <c r="J280" s="52" t="s">
        <v>978</v>
      </c>
    </row>
    <row r="281" customHeight="1" spans="1:10">
      <c r="A281" s="23"/>
      <c r="B281" s="23"/>
      <c r="C281" s="23" t="s">
        <v>482</v>
      </c>
      <c r="D281" s="51" t="s">
        <v>483</v>
      </c>
      <c r="E281" s="52" t="s">
        <v>504</v>
      </c>
      <c r="F281" s="38" t="s">
        <v>485</v>
      </c>
      <c r="G281" s="24" t="s">
        <v>486</v>
      </c>
      <c r="H281" s="38" t="s">
        <v>487</v>
      </c>
      <c r="I281" s="38" t="s">
        <v>809</v>
      </c>
      <c r="J281" s="52" t="s">
        <v>616</v>
      </c>
    </row>
    <row r="282" customHeight="1" spans="1:10">
      <c r="A282" s="23" t="s">
        <v>422</v>
      </c>
      <c r="B282" s="23" t="s">
        <v>979</v>
      </c>
      <c r="C282" s="23"/>
      <c r="D282" s="51"/>
      <c r="E282" s="52"/>
      <c r="F282" s="38"/>
      <c r="G282" s="24"/>
      <c r="H282" s="38"/>
      <c r="I282" s="38"/>
      <c r="J282" s="52"/>
    </row>
    <row r="283" customHeight="1" spans="1:10">
      <c r="A283" s="23"/>
      <c r="B283" s="23"/>
      <c r="C283" s="23" t="s">
        <v>453</v>
      </c>
      <c r="D283" s="51" t="s">
        <v>454</v>
      </c>
      <c r="E283" s="52" t="s">
        <v>969</v>
      </c>
      <c r="F283" s="38" t="s">
        <v>485</v>
      </c>
      <c r="G283" s="24" t="s">
        <v>980</v>
      </c>
      <c r="H283" s="38" t="s">
        <v>457</v>
      </c>
      <c r="I283" s="38" t="s">
        <v>809</v>
      </c>
      <c r="J283" s="52" t="s">
        <v>971</v>
      </c>
    </row>
    <row r="284" customHeight="1" spans="1:10">
      <c r="A284" s="50"/>
      <c r="B284" s="23"/>
      <c r="C284" s="23" t="s">
        <v>453</v>
      </c>
      <c r="D284" s="23" t="s">
        <v>454</v>
      </c>
      <c r="E284" s="23" t="s">
        <v>981</v>
      </c>
      <c r="F284" s="23" t="s">
        <v>485</v>
      </c>
      <c r="G284" s="23" t="s">
        <v>497</v>
      </c>
      <c r="H284" s="23" t="s">
        <v>974</v>
      </c>
      <c r="I284" s="23" t="s">
        <v>809</v>
      </c>
      <c r="J284" s="23" t="s">
        <v>982</v>
      </c>
    </row>
    <row r="285" customHeight="1" spans="1:10">
      <c r="A285" s="23"/>
      <c r="B285" s="23"/>
      <c r="C285" s="23" t="s">
        <v>453</v>
      </c>
      <c r="D285" s="51" t="s">
        <v>454</v>
      </c>
      <c r="E285" s="52" t="s">
        <v>983</v>
      </c>
      <c r="F285" s="38" t="s">
        <v>485</v>
      </c>
      <c r="G285" s="24" t="s">
        <v>984</v>
      </c>
      <c r="H285" s="38" t="s">
        <v>835</v>
      </c>
      <c r="I285" s="38" t="s">
        <v>809</v>
      </c>
      <c r="J285" s="52" t="s">
        <v>985</v>
      </c>
    </row>
    <row r="286" customHeight="1" spans="1:10">
      <c r="A286" s="23"/>
      <c r="B286" s="23"/>
      <c r="C286" s="23" t="s">
        <v>453</v>
      </c>
      <c r="D286" s="51" t="s">
        <v>527</v>
      </c>
      <c r="E286" s="52" t="s">
        <v>608</v>
      </c>
      <c r="F286" s="38" t="s">
        <v>456</v>
      </c>
      <c r="G286" s="24" t="s">
        <v>529</v>
      </c>
      <c r="H286" s="38" t="s">
        <v>487</v>
      </c>
      <c r="I286" s="38" t="s">
        <v>809</v>
      </c>
      <c r="J286" s="52" t="s">
        <v>820</v>
      </c>
    </row>
    <row r="287" customHeight="1" spans="1:10">
      <c r="A287" s="23"/>
      <c r="B287" s="23"/>
      <c r="C287" s="23" t="s">
        <v>453</v>
      </c>
      <c r="D287" s="51" t="s">
        <v>466</v>
      </c>
      <c r="E287" s="52" t="s">
        <v>986</v>
      </c>
      <c r="F287" s="38" t="s">
        <v>456</v>
      </c>
      <c r="G287" s="24" t="s">
        <v>529</v>
      </c>
      <c r="H287" s="38" t="s">
        <v>487</v>
      </c>
      <c r="I287" s="38" t="s">
        <v>809</v>
      </c>
      <c r="J287" s="52" t="s">
        <v>913</v>
      </c>
    </row>
    <row r="288" customHeight="1" spans="1:10">
      <c r="A288" s="23"/>
      <c r="B288" s="23"/>
      <c r="C288" s="23" t="s">
        <v>475</v>
      </c>
      <c r="D288" s="51" t="s">
        <v>476</v>
      </c>
      <c r="E288" s="52" t="s">
        <v>976</v>
      </c>
      <c r="F288" s="38" t="s">
        <v>456</v>
      </c>
      <c r="G288" s="24" t="s">
        <v>977</v>
      </c>
      <c r="H288" s="38" t="s">
        <v>502</v>
      </c>
      <c r="I288" s="38" t="s">
        <v>826</v>
      </c>
      <c r="J288" s="52" t="s">
        <v>978</v>
      </c>
    </row>
    <row r="289" customHeight="1" spans="1:10">
      <c r="A289" s="23"/>
      <c r="B289" s="23"/>
      <c r="C289" s="23" t="s">
        <v>482</v>
      </c>
      <c r="D289" s="51" t="s">
        <v>483</v>
      </c>
      <c r="E289" s="52" t="s">
        <v>504</v>
      </c>
      <c r="F289" s="38" t="s">
        <v>485</v>
      </c>
      <c r="G289" s="24" t="s">
        <v>486</v>
      </c>
      <c r="H289" s="38" t="s">
        <v>487</v>
      </c>
      <c r="I289" s="38" t="s">
        <v>809</v>
      </c>
      <c r="J289" s="52" t="s">
        <v>743</v>
      </c>
    </row>
    <row r="290" customHeight="1" spans="1:10">
      <c r="A290" s="23" t="s">
        <v>424</v>
      </c>
      <c r="B290" s="23" t="s">
        <v>987</v>
      </c>
      <c r="C290" s="23"/>
      <c r="D290" s="51"/>
      <c r="E290" s="52"/>
      <c r="F290" s="38"/>
      <c r="G290" s="24"/>
      <c r="H290" s="38"/>
      <c r="I290" s="38"/>
      <c r="J290" s="52"/>
    </row>
    <row r="291" customHeight="1" spans="1:10">
      <c r="A291" s="23"/>
      <c r="B291" s="23"/>
      <c r="C291" s="23" t="s">
        <v>453</v>
      </c>
      <c r="D291" s="51" t="s">
        <v>454</v>
      </c>
      <c r="E291" s="52" t="s">
        <v>842</v>
      </c>
      <c r="F291" s="38" t="s">
        <v>485</v>
      </c>
      <c r="G291" s="24" t="s">
        <v>47</v>
      </c>
      <c r="H291" s="38" t="s">
        <v>988</v>
      </c>
      <c r="I291" s="38" t="s">
        <v>809</v>
      </c>
      <c r="J291" s="52" t="s">
        <v>989</v>
      </c>
    </row>
    <row r="292" customHeight="1" spans="1:10">
      <c r="A292" s="23"/>
      <c r="B292" s="23"/>
      <c r="C292" s="23" t="s">
        <v>453</v>
      </c>
      <c r="D292" s="51" t="s">
        <v>454</v>
      </c>
      <c r="E292" s="52" t="s">
        <v>846</v>
      </c>
      <c r="F292" s="38" t="s">
        <v>485</v>
      </c>
      <c r="G292" s="24" t="s">
        <v>990</v>
      </c>
      <c r="H292" s="38" t="s">
        <v>492</v>
      </c>
      <c r="I292" s="38" t="s">
        <v>809</v>
      </c>
      <c r="J292" s="52" t="s">
        <v>848</v>
      </c>
    </row>
    <row r="293" customHeight="1" spans="1:10">
      <c r="A293" s="50"/>
      <c r="B293" s="23"/>
      <c r="C293" s="23" t="s">
        <v>453</v>
      </c>
      <c r="D293" s="23" t="s">
        <v>527</v>
      </c>
      <c r="E293" s="23" t="s">
        <v>608</v>
      </c>
      <c r="F293" s="23" t="s">
        <v>456</v>
      </c>
      <c r="G293" s="23" t="s">
        <v>529</v>
      </c>
      <c r="H293" s="23" t="s">
        <v>487</v>
      </c>
      <c r="I293" s="23" t="s">
        <v>809</v>
      </c>
      <c r="J293" s="23" t="s">
        <v>609</v>
      </c>
    </row>
    <row r="294" customHeight="1" spans="1:10">
      <c r="A294" s="23"/>
      <c r="B294" s="23"/>
      <c r="C294" s="23" t="s">
        <v>453</v>
      </c>
      <c r="D294" s="51" t="s">
        <v>466</v>
      </c>
      <c r="E294" s="52" t="s">
        <v>597</v>
      </c>
      <c r="F294" s="38" t="s">
        <v>456</v>
      </c>
      <c r="G294" s="24" t="s">
        <v>529</v>
      </c>
      <c r="H294" s="38" t="s">
        <v>487</v>
      </c>
      <c r="I294" s="38" t="s">
        <v>809</v>
      </c>
      <c r="J294" s="52" t="s">
        <v>610</v>
      </c>
    </row>
    <row r="295" customHeight="1" spans="1:10">
      <c r="A295" s="23"/>
      <c r="B295" s="23"/>
      <c r="C295" s="23" t="s">
        <v>475</v>
      </c>
      <c r="D295" s="51" t="s">
        <v>476</v>
      </c>
      <c r="E295" s="52" t="s">
        <v>991</v>
      </c>
      <c r="F295" s="38" t="s">
        <v>456</v>
      </c>
      <c r="G295" s="24" t="s">
        <v>850</v>
      </c>
      <c r="H295" s="38" t="s">
        <v>502</v>
      </c>
      <c r="I295" s="38" t="s">
        <v>826</v>
      </c>
      <c r="J295" s="52" t="s">
        <v>851</v>
      </c>
    </row>
    <row r="296" customHeight="1" spans="1:10">
      <c r="A296" s="23"/>
      <c r="B296" s="23"/>
      <c r="C296" s="23" t="s">
        <v>482</v>
      </c>
      <c r="D296" s="51" t="s">
        <v>483</v>
      </c>
      <c r="E296" s="52" t="s">
        <v>695</v>
      </c>
      <c r="F296" s="38" t="s">
        <v>485</v>
      </c>
      <c r="G296" s="24" t="s">
        <v>486</v>
      </c>
      <c r="H296" s="38" t="s">
        <v>487</v>
      </c>
      <c r="I296" s="38" t="s">
        <v>809</v>
      </c>
      <c r="J296" s="52" t="s">
        <v>616</v>
      </c>
    </row>
    <row r="297" customHeight="1" spans="1:10">
      <c r="A297" s="23" t="s">
        <v>426</v>
      </c>
      <c r="B297" s="23" t="s">
        <v>992</v>
      </c>
      <c r="C297" s="23"/>
      <c r="D297" s="51"/>
      <c r="E297" s="52"/>
      <c r="F297" s="38"/>
      <c r="G297" s="24"/>
      <c r="H297" s="38"/>
      <c r="I297" s="38"/>
      <c r="J297" s="52"/>
    </row>
    <row r="298" customHeight="1" spans="1:10">
      <c r="A298" s="23"/>
      <c r="B298" s="23"/>
      <c r="C298" s="23" t="s">
        <v>453</v>
      </c>
      <c r="D298" s="51" t="s">
        <v>454</v>
      </c>
      <c r="E298" s="52" t="s">
        <v>842</v>
      </c>
      <c r="F298" s="38" t="s">
        <v>485</v>
      </c>
      <c r="G298" s="24" t="s">
        <v>47</v>
      </c>
      <c r="H298" s="38" t="s">
        <v>993</v>
      </c>
      <c r="I298" s="38" t="s">
        <v>809</v>
      </c>
      <c r="J298" s="52" t="s">
        <v>989</v>
      </c>
    </row>
    <row r="299" customHeight="1" spans="1:10">
      <c r="A299" s="23"/>
      <c r="B299" s="23"/>
      <c r="C299" s="23" t="s">
        <v>453</v>
      </c>
      <c r="D299" s="51" t="s">
        <v>454</v>
      </c>
      <c r="E299" s="52" t="s">
        <v>846</v>
      </c>
      <c r="F299" s="38" t="s">
        <v>485</v>
      </c>
      <c r="G299" s="24" t="s">
        <v>847</v>
      </c>
      <c r="H299" s="38" t="s">
        <v>492</v>
      </c>
      <c r="I299" s="38" t="s">
        <v>809</v>
      </c>
      <c r="J299" s="52" t="s">
        <v>848</v>
      </c>
    </row>
    <row r="300" customHeight="1" spans="1:10">
      <c r="A300" s="23"/>
      <c r="B300" s="23"/>
      <c r="C300" s="23" t="s">
        <v>453</v>
      </c>
      <c r="D300" s="51" t="s">
        <v>527</v>
      </c>
      <c r="E300" s="52" t="s">
        <v>608</v>
      </c>
      <c r="F300" s="38" t="s">
        <v>456</v>
      </c>
      <c r="G300" s="24" t="s">
        <v>529</v>
      </c>
      <c r="H300" s="38" t="s">
        <v>487</v>
      </c>
      <c r="I300" s="38" t="s">
        <v>809</v>
      </c>
      <c r="J300" s="52" t="s">
        <v>609</v>
      </c>
    </row>
    <row r="301" customHeight="1" spans="1:10">
      <c r="A301" s="23"/>
      <c r="B301" s="23"/>
      <c r="C301" s="23" t="s">
        <v>453</v>
      </c>
      <c r="D301" s="51" t="s">
        <v>466</v>
      </c>
      <c r="E301" s="52" t="s">
        <v>597</v>
      </c>
      <c r="F301" s="38" t="s">
        <v>456</v>
      </c>
      <c r="G301" s="24" t="s">
        <v>529</v>
      </c>
      <c r="H301" s="38" t="s">
        <v>487</v>
      </c>
      <c r="I301" s="38" t="s">
        <v>809</v>
      </c>
      <c r="J301" s="52" t="s">
        <v>610</v>
      </c>
    </row>
    <row r="302" customHeight="1" spans="1:10">
      <c r="A302" s="50"/>
      <c r="B302" s="23"/>
      <c r="C302" s="23" t="s">
        <v>475</v>
      </c>
      <c r="D302" s="23" t="s">
        <v>476</v>
      </c>
      <c r="E302" s="23" t="s">
        <v>991</v>
      </c>
      <c r="F302" s="23" t="s">
        <v>456</v>
      </c>
      <c r="G302" s="23" t="s">
        <v>850</v>
      </c>
      <c r="H302" s="23" t="s">
        <v>502</v>
      </c>
      <c r="I302" s="23" t="s">
        <v>826</v>
      </c>
      <c r="J302" s="23" t="s">
        <v>851</v>
      </c>
    </row>
    <row r="303" customHeight="1" spans="1:10">
      <c r="A303" s="23"/>
      <c r="B303" s="23"/>
      <c r="C303" s="23" t="s">
        <v>482</v>
      </c>
      <c r="D303" s="51" t="s">
        <v>483</v>
      </c>
      <c r="E303" s="52" t="s">
        <v>695</v>
      </c>
      <c r="F303" s="38" t="s">
        <v>485</v>
      </c>
      <c r="G303" s="24" t="s">
        <v>486</v>
      </c>
      <c r="H303" s="38" t="s">
        <v>487</v>
      </c>
      <c r="I303" s="38" t="s">
        <v>809</v>
      </c>
      <c r="J303" s="52" t="s">
        <v>616</v>
      </c>
    </row>
    <row r="304" customHeight="1" spans="1:10">
      <c r="A304" s="23" t="s">
        <v>428</v>
      </c>
      <c r="B304" s="23" t="s">
        <v>994</v>
      </c>
      <c r="C304" s="23"/>
      <c r="D304" s="51"/>
      <c r="E304" s="52"/>
      <c r="F304" s="38"/>
      <c r="G304" s="24"/>
      <c r="H304" s="38"/>
      <c r="I304" s="38"/>
      <c r="J304" s="52"/>
    </row>
    <row r="305" customHeight="1" spans="1:10">
      <c r="A305" s="23"/>
      <c r="B305" s="23"/>
      <c r="C305" s="23" t="s">
        <v>453</v>
      </c>
      <c r="D305" s="51" t="s">
        <v>454</v>
      </c>
      <c r="E305" s="52" t="s">
        <v>995</v>
      </c>
      <c r="F305" s="38" t="s">
        <v>456</v>
      </c>
      <c r="G305" s="24" t="s">
        <v>47</v>
      </c>
      <c r="H305" s="38" t="s">
        <v>457</v>
      </c>
      <c r="I305" s="38" t="s">
        <v>809</v>
      </c>
      <c r="J305" s="52" t="s">
        <v>996</v>
      </c>
    </row>
    <row r="306" customHeight="1" spans="1:10">
      <c r="A306" s="23"/>
      <c r="B306" s="23"/>
      <c r="C306" s="23" t="s">
        <v>453</v>
      </c>
      <c r="D306" s="51" t="s">
        <v>454</v>
      </c>
      <c r="E306" s="52" t="s">
        <v>997</v>
      </c>
      <c r="F306" s="38" t="s">
        <v>456</v>
      </c>
      <c r="G306" s="24" t="s">
        <v>50</v>
      </c>
      <c r="H306" s="38" t="s">
        <v>457</v>
      </c>
      <c r="I306" s="38" t="s">
        <v>809</v>
      </c>
      <c r="J306" s="52" t="s">
        <v>998</v>
      </c>
    </row>
    <row r="307" customHeight="1" spans="1:10">
      <c r="A307" s="23"/>
      <c r="B307" s="23"/>
      <c r="C307" s="23" t="s">
        <v>453</v>
      </c>
      <c r="D307" s="51" t="s">
        <v>527</v>
      </c>
      <c r="E307" s="52" t="s">
        <v>999</v>
      </c>
      <c r="F307" s="38" t="s">
        <v>456</v>
      </c>
      <c r="G307" s="24" t="s">
        <v>529</v>
      </c>
      <c r="H307" s="38" t="s">
        <v>487</v>
      </c>
      <c r="I307" s="38" t="s">
        <v>809</v>
      </c>
      <c r="J307" s="52" t="s">
        <v>820</v>
      </c>
    </row>
    <row r="308" customHeight="1" spans="1:10">
      <c r="A308" s="23"/>
      <c r="B308" s="23"/>
      <c r="C308" s="23" t="s">
        <v>453</v>
      </c>
      <c r="D308" s="51" t="s">
        <v>527</v>
      </c>
      <c r="E308" s="52" t="s">
        <v>1000</v>
      </c>
      <c r="F308" s="38" t="s">
        <v>456</v>
      </c>
      <c r="G308" s="24" t="s">
        <v>529</v>
      </c>
      <c r="H308" s="38" t="s">
        <v>487</v>
      </c>
      <c r="I308" s="38" t="s">
        <v>809</v>
      </c>
      <c r="J308" s="52" t="s">
        <v>1001</v>
      </c>
    </row>
    <row r="309" customHeight="1" spans="1:10">
      <c r="A309" s="23"/>
      <c r="B309" s="23"/>
      <c r="C309" s="23" t="s">
        <v>453</v>
      </c>
      <c r="D309" s="51" t="s">
        <v>466</v>
      </c>
      <c r="E309" s="52" t="s">
        <v>597</v>
      </c>
      <c r="F309" s="38" t="s">
        <v>456</v>
      </c>
      <c r="G309" s="24" t="s">
        <v>529</v>
      </c>
      <c r="H309" s="38" t="s">
        <v>487</v>
      </c>
      <c r="I309" s="38" t="s">
        <v>809</v>
      </c>
      <c r="J309" s="52" t="s">
        <v>610</v>
      </c>
    </row>
    <row r="310" customHeight="1" spans="1:10">
      <c r="A310" s="23"/>
      <c r="B310" s="23"/>
      <c r="C310" s="23" t="s">
        <v>475</v>
      </c>
      <c r="D310" s="51" t="s">
        <v>476</v>
      </c>
      <c r="E310" s="52" t="s">
        <v>1002</v>
      </c>
      <c r="F310" s="38" t="s">
        <v>456</v>
      </c>
      <c r="G310" s="24" t="s">
        <v>776</v>
      </c>
      <c r="H310" s="38" t="s">
        <v>502</v>
      </c>
      <c r="I310" s="38" t="s">
        <v>826</v>
      </c>
      <c r="J310" s="52" t="s">
        <v>1003</v>
      </c>
    </row>
    <row r="311" customHeight="1" spans="1:10">
      <c r="A311" s="50"/>
      <c r="B311" s="23"/>
      <c r="C311" s="23" t="s">
        <v>482</v>
      </c>
      <c r="D311" s="23" t="s">
        <v>483</v>
      </c>
      <c r="E311" s="23" t="s">
        <v>504</v>
      </c>
      <c r="F311" s="23" t="s">
        <v>485</v>
      </c>
      <c r="G311" s="23" t="s">
        <v>486</v>
      </c>
      <c r="H311" s="23" t="s">
        <v>487</v>
      </c>
      <c r="I311" s="23" t="s">
        <v>809</v>
      </c>
      <c r="J311" s="23" t="s">
        <v>616</v>
      </c>
    </row>
    <row r="312" customHeight="1" spans="1:10">
      <c r="A312" s="23" t="s">
        <v>430</v>
      </c>
      <c r="B312" s="23" t="s">
        <v>1004</v>
      </c>
      <c r="C312" s="23"/>
      <c r="D312" s="51"/>
      <c r="E312" s="52"/>
      <c r="F312" s="38"/>
      <c r="G312" s="24"/>
      <c r="H312" s="38"/>
      <c r="I312" s="38"/>
      <c r="J312" s="52"/>
    </row>
    <row r="313" customHeight="1" spans="1:10">
      <c r="A313" s="23"/>
      <c r="B313" s="23"/>
      <c r="C313" s="23" t="s">
        <v>453</v>
      </c>
      <c r="D313" s="51" t="s">
        <v>454</v>
      </c>
      <c r="E313" s="52" t="s">
        <v>1005</v>
      </c>
      <c r="F313" s="38" t="s">
        <v>485</v>
      </c>
      <c r="G313" s="24" t="s">
        <v>1006</v>
      </c>
      <c r="H313" s="38" t="s">
        <v>835</v>
      </c>
      <c r="I313" s="38" t="s">
        <v>809</v>
      </c>
      <c r="J313" s="52" t="s">
        <v>1007</v>
      </c>
    </row>
    <row r="314" customHeight="1" spans="1:10">
      <c r="A314" s="23"/>
      <c r="B314" s="23"/>
      <c r="C314" s="23" t="s">
        <v>453</v>
      </c>
      <c r="D314" s="51" t="s">
        <v>454</v>
      </c>
      <c r="E314" s="52" t="s">
        <v>1008</v>
      </c>
      <c r="F314" s="38" t="s">
        <v>485</v>
      </c>
      <c r="G314" s="24" t="s">
        <v>78</v>
      </c>
      <c r="H314" s="38" t="s">
        <v>844</v>
      </c>
      <c r="I314" s="38" t="s">
        <v>809</v>
      </c>
      <c r="J314" s="52" t="s">
        <v>1009</v>
      </c>
    </row>
    <row r="315" customHeight="1" spans="1:10">
      <c r="A315" s="23"/>
      <c r="B315" s="23"/>
      <c r="C315" s="23" t="s">
        <v>453</v>
      </c>
      <c r="D315" s="51" t="s">
        <v>454</v>
      </c>
      <c r="E315" s="52" t="s">
        <v>1010</v>
      </c>
      <c r="F315" s="38" t="s">
        <v>456</v>
      </c>
      <c r="G315" s="24" t="s">
        <v>729</v>
      </c>
      <c r="H315" s="38" t="s">
        <v>1011</v>
      </c>
      <c r="I315" s="38" t="s">
        <v>809</v>
      </c>
      <c r="J315" s="52" t="s">
        <v>1012</v>
      </c>
    </row>
    <row r="316" customHeight="1" spans="1:10">
      <c r="A316" s="23"/>
      <c r="B316" s="23"/>
      <c r="C316" s="23" t="s">
        <v>453</v>
      </c>
      <c r="D316" s="51" t="s">
        <v>454</v>
      </c>
      <c r="E316" s="52" t="s">
        <v>1013</v>
      </c>
      <c r="F316" s="38" t="s">
        <v>456</v>
      </c>
      <c r="G316" s="24" t="s">
        <v>50</v>
      </c>
      <c r="H316" s="38" t="s">
        <v>1011</v>
      </c>
      <c r="I316" s="38" t="s">
        <v>809</v>
      </c>
      <c r="J316" s="52" t="s">
        <v>1014</v>
      </c>
    </row>
    <row r="317" customHeight="1" spans="1:10">
      <c r="A317" s="23"/>
      <c r="B317" s="23"/>
      <c r="C317" s="23" t="s">
        <v>453</v>
      </c>
      <c r="D317" s="51" t="s">
        <v>454</v>
      </c>
      <c r="E317" s="52" t="s">
        <v>1015</v>
      </c>
      <c r="F317" s="38" t="s">
        <v>456</v>
      </c>
      <c r="G317" s="24" t="s">
        <v>51</v>
      </c>
      <c r="H317" s="38" t="s">
        <v>988</v>
      </c>
      <c r="I317" s="38" t="s">
        <v>809</v>
      </c>
      <c r="J317" s="52" t="s">
        <v>1016</v>
      </c>
    </row>
    <row r="318" customHeight="1" spans="1:10">
      <c r="A318" s="23"/>
      <c r="B318" s="23"/>
      <c r="C318" s="23" t="s">
        <v>453</v>
      </c>
      <c r="D318" s="51" t="s">
        <v>454</v>
      </c>
      <c r="E318" s="52" t="s">
        <v>1017</v>
      </c>
      <c r="F318" s="38" t="s">
        <v>456</v>
      </c>
      <c r="G318" s="24" t="s">
        <v>46</v>
      </c>
      <c r="H318" s="38" t="s">
        <v>988</v>
      </c>
      <c r="I318" s="38" t="s">
        <v>809</v>
      </c>
      <c r="J318" s="52" t="s">
        <v>1018</v>
      </c>
    </row>
    <row r="319" customHeight="1" spans="1:10">
      <c r="A319" s="23"/>
      <c r="B319" s="23"/>
      <c r="C319" s="23" t="s">
        <v>453</v>
      </c>
      <c r="D319" s="51" t="s">
        <v>454</v>
      </c>
      <c r="E319" s="52" t="s">
        <v>1019</v>
      </c>
      <c r="F319" s="38" t="s">
        <v>456</v>
      </c>
      <c r="G319" s="24" t="s">
        <v>46</v>
      </c>
      <c r="H319" s="38" t="s">
        <v>932</v>
      </c>
      <c r="I319" s="38" t="s">
        <v>809</v>
      </c>
      <c r="J319" s="52" t="s">
        <v>1020</v>
      </c>
    </row>
    <row r="320" customHeight="1" spans="1:10">
      <c r="A320" s="50"/>
      <c r="B320" s="23"/>
      <c r="C320" s="23" t="s">
        <v>453</v>
      </c>
      <c r="D320" s="23" t="s">
        <v>527</v>
      </c>
      <c r="E320" s="23" t="s">
        <v>1021</v>
      </c>
      <c r="F320" s="23" t="s">
        <v>456</v>
      </c>
      <c r="G320" s="23" t="s">
        <v>529</v>
      </c>
      <c r="H320" s="23" t="s">
        <v>487</v>
      </c>
      <c r="I320" s="23" t="s">
        <v>809</v>
      </c>
      <c r="J320" s="23" t="s">
        <v>1022</v>
      </c>
    </row>
    <row r="321" customHeight="1" spans="1:10">
      <c r="A321" s="23"/>
      <c r="B321" s="23"/>
      <c r="C321" s="23" t="s">
        <v>453</v>
      </c>
      <c r="D321" s="51" t="s">
        <v>466</v>
      </c>
      <c r="E321" s="52" t="s">
        <v>756</v>
      </c>
      <c r="F321" s="38" t="s">
        <v>496</v>
      </c>
      <c r="G321" s="24" t="s">
        <v>53</v>
      </c>
      <c r="H321" s="38" t="s">
        <v>468</v>
      </c>
      <c r="I321" s="38" t="s">
        <v>809</v>
      </c>
      <c r="J321" s="52" t="s">
        <v>1023</v>
      </c>
    </row>
    <row r="322" customHeight="1" spans="1:10">
      <c r="A322" s="23"/>
      <c r="B322" s="23"/>
      <c r="C322" s="23" t="s">
        <v>475</v>
      </c>
      <c r="D322" s="51" t="s">
        <v>476</v>
      </c>
      <c r="E322" s="52" t="s">
        <v>1024</v>
      </c>
      <c r="F322" s="38" t="s">
        <v>456</v>
      </c>
      <c r="G322" s="24" t="s">
        <v>825</v>
      </c>
      <c r="H322" s="38" t="s">
        <v>487</v>
      </c>
      <c r="I322" s="38" t="s">
        <v>826</v>
      </c>
      <c r="J322" s="52" t="s">
        <v>1025</v>
      </c>
    </row>
    <row r="323" customHeight="1" spans="1:10">
      <c r="A323" s="23"/>
      <c r="B323" s="23"/>
      <c r="C323" s="23" t="s">
        <v>482</v>
      </c>
      <c r="D323" s="51" t="s">
        <v>483</v>
      </c>
      <c r="E323" s="52" t="s">
        <v>520</v>
      </c>
      <c r="F323" s="38" t="s">
        <v>485</v>
      </c>
      <c r="G323" s="24" t="s">
        <v>486</v>
      </c>
      <c r="H323" s="38" t="s">
        <v>487</v>
      </c>
      <c r="I323" s="38" t="s">
        <v>809</v>
      </c>
      <c r="J323" s="52" t="s">
        <v>1026</v>
      </c>
    </row>
    <row r="324" customHeight="1" spans="1:10">
      <c r="A324" s="23"/>
      <c r="B324" s="23"/>
      <c r="C324" s="23" t="s">
        <v>482</v>
      </c>
      <c r="D324" s="51" t="s">
        <v>483</v>
      </c>
      <c r="E324" s="52" t="s">
        <v>1027</v>
      </c>
      <c r="F324" s="38" t="s">
        <v>485</v>
      </c>
      <c r="G324" s="24" t="s">
        <v>486</v>
      </c>
      <c r="H324" s="38" t="s">
        <v>487</v>
      </c>
      <c r="I324" s="38" t="s">
        <v>809</v>
      </c>
      <c r="J324" s="52" t="s">
        <v>1028</v>
      </c>
    </row>
    <row r="325" customHeight="1" spans="1:10">
      <c r="A325" s="23" t="s">
        <v>432</v>
      </c>
      <c r="B325" s="23" t="s">
        <v>1029</v>
      </c>
      <c r="C325" s="23"/>
      <c r="D325" s="51"/>
      <c r="E325" s="52"/>
      <c r="F325" s="38"/>
      <c r="G325" s="24"/>
      <c r="H325" s="38"/>
      <c r="I325" s="38"/>
      <c r="J325" s="52"/>
    </row>
    <row r="326" customHeight="1" spans="1:10">
      <c r="A326" s="23"/>
      <c r="B326" s="23"/>
      <c r="C326" s="23" t="s">
        <v>453</v>
      </c>
      <c r="D326" s="51" t="s">
        <v>454</v>
      </c>
      <c r="E326" s="52" t="s">
        <v>1030</v>
      </c>
      <c r="F326" s="38" t="s">
        <v>485</v>
      </c>
      <c r="G326" s="24" t="s">
        <v>1031</v>
      </c>
      <c r="H326" s="38" t="s">
        <v>844</v>
      </c>
      <c r="I326" s="38" t="s">
        <v>809</v>
      </c>
      <c r="J326" s="52" t="s">
        <v>1032</v>
      </c>
    </row>
    <row r="327" customHeight="1" spans="1:10">
      <c r="A327" s="23"/>
      <c r="B327" s="23"/>
      <c r="C327" s="23" t="s">
        <v>453</v>
      </c>
      <c r="D327" s="51" t="s">
        <v>454</v>
      </c>
      <c r="E327" s="52" t="s">
        <v>846</v>
      </c>
      <c r="F327" s="38" t="s">
        <v>485</v>
      </c>
      <c r="G327" s="24" t="s">
        <v>1033</v>
      </c>
      <c r="H327" s="38" t="s">
        <v>625</v>
      </c>
      <c r="I327" s="38" t="s">
        <v>809</v>
      </c>
      <c r="J327" s="52" t="s">
        <v>848</v>
      </c>
    </row>
    <row r="328" customHeight="1" spans="1:10">
      <c r="A328" s="23"/>
      <c r="B328" s="23"/>
      <c r="C328" s="23" t="s">
        <v>453</v>
      </c>
      <c r="D328" s="51" t="s">
        <v>527</v>
      </c>
      <c r="E328" s="52" t="s">
        <v>608</v>
      </c>
      <c r="F328" s="38" t="s">
        <v>456</v>
      </c>
      <c r="G328" s="24" t="s">
        <v>529</v>
      </c>
      <c r="H328" s="38" t="s">
        <v>487</v>
      </c>
      <c r="I328" s="38" t="s">
        <v>809</v>
      </c>
      <c r="J328" s="52" t="s">
        <v>609</v>
      </c>
    </row>
    <row r="329" customHeight="1" spans="1:10">
      <c r="A329" s="50"/>
      <c r="B329" s="23"/>
      <c r="C329" s="23" t="s">
        <v>453</v>
      </c>
      <c r="D329" s="23" t="s">
        <v>466</v>
      </c>
      <c r="E329" s="23" t="s">
        <v>597</v>
      </c>
      <c r="F329" s="23" t="s">
        <v>456</v>
      </c>
      <c r="G329" s="23" t="s">
        <v>529</v>
      </c>
      <c r="H329" s="23" t="s">
        <v>487</v>
      </c>
      <c r="I329" s="23" t="s">
        <v>809</v>
      </c>
      <c r="J329" s="23" t="s">
        <v>838</v>
      </c>
    </row>
    <row r="330" customHeight="1" spans="1:10">
      <c r="A330" s="23"/>
      <c r="B330" s="23"/>
      <c r="C330" s="23" t="s">
        <v>475</v>
      </c>
      <c r="D330" s="51" t="s">
        <v>476</v>
      </c>
      <c r="E330" s="52" t="s">
        <v>1034</v>
      </c>
      <c r="F330" s="38" t="s">
        <v>456</v>
      </c>
      <c r="G330" s="24" t="s">
        <v>1035</v>
      </c>
      <c r="H330" s="38" t="s">
        <v>502</v>
      </c>
      <c r="I330" s="38" t="s">
        <v>826</v>
      </c>
      <c r="J330" s="52" t="s">
        <v>1036</v>
      </c>
    </row>
    <row r="331" customHeight="1" spans="1:10">
      <c r="A331" s="23"/>
      <c r="B331" s="23"/>
      <c r="C331" s="23" t="s">
        <v>482</v>
      </c>
      <c r="D331" s="51" t="s">
        <v>483</v>
      </c>
      <c r="E331" s="52" t="s">
        <v>504</v>
      </c>
      <c r="F331" s="38" t="s">
        <v>485</v>
      </c>
      <c r="G331" s="24" t="s">
        <v>486</v>
      </c>
      <c r="H331" s="38" t="s">
        <v>487</v>
      </c>
      <c r="I331" s="38" t="s">
        <v>809</v>
      </c>
      <c r="J331" s="52" t="s">
        <v>907</v>
      </c>
    </row>
    <row r="332" customHeight="1" spans="1:10">
      <c r="A332" s="23" t="s">
        <v>434</v>
      </c>
      <c r="B332" s="23" t="s">
        <v>1037</v>
      </c>
      <c r="C332" s="23"/>
      <c r="D332" s="51"/>
      <c r="E332" s="52"/>
      <c r="F332" s="38"/>
      <c r="G332" s="24"/>
      <c r="H332" s="38"/>
      <c r="I332" s="38"/>
      <c r="J332" s="52"/>
    </row>
    <row r="333" customHeight="1" spans="1:10">
      <c r="A333" s="23"/>
      <c r="B333" s="23"/>
      <c r="C333" s="23" t="s">
        <v>453</v>
      </c>
      <c r="D333" s="51" t="s">
        <v>454</v>
      </c>
      <c r="E333" s="52" t="s">
        <v>1038</v>
      </c>
      <c r="F333" s="38" t="s">
        <v>485</v>
      </c>
      <c r="G333" s="24" t="s">
        <v>529</v>
      </c>
      <c r="H333" s="38" t="s">
        <v>487</v>
      </c>
      <c r="I333" s="38" t="s">
        <v>809</v>
      </c>
      <c r="J333" s="52" t="s">
        <v>1039</v>
      </c>
    </row>
    <row r="334" customHeight="1" spans="1:10">
      <c r="A334" s="23"/>
      <c r="B334" s="23"/>
      <c r="C334" s="23" t="s">
        <v>453</v>
      </c>
      <c r="D334" s="51" t="s">
        <v>527</v>
      </c>
      <c r="E334" s="52" t="s">
        <v>881</v>
      </c>
      <c r="F334" s="38" t="s">
        <v>485</v>
      </c>
      <c r="G334" s="24" t="s">
        <v>529</v>
      </c>
      <c r="H334" s="38" t="s">
        <v>487</v>
      </c>
      <c r="I334" s="38" t="s">
        <v>809</v>
      </c>
      <c r="J334" s="52" t="s">
        <v>1040</v>
      </c>
    </row>
    <row r="335" customHeight="1" spans="1:10">
      <c r="A335" s="23"/>
      <c r="B335" s="23"/>
      <c r="C335" s="23" t="s">
        <v>453</v>
      </c>
      <c r="D335" s="51" t="s">
        <v>466</v>
      </c>
      <c r="E335" s="52" t="s">
        <v>1041</v>
      </c>
      <c r="F335" s="38" t="s">
        <v>485</v>
      </c>
      <c r="G335" s="24" t="s">
        <v>529</v>
      </c>
      <c r="H335" s="38" t="s">
        <v>487</v>
      </c>
      <c r="I335" s="38" t="s">
        <v>809</v>
      </c>
      <c r="J335" s="52" t="s">
        <v>1042</v>
      </c>
    </row>
    <row r="336" customHeight="1" spans="1:10">
      <c r="A336" s="23"/>
      <c r="B336" s="23"/>
      <c r="C336" s="23" t="s">
        <v>475</v>
      </c>
      <c r="D336" s="51" t="s">
        <v>476</v>
      </c>
      <c r="E336" s="52" t="s">
        <v>1043</v>
      </c>
      <c r="F336" s="38" t="s">
        <v>456</v>
      </c>
      <c r="G336" s="24" t="s">
        <v>1044</v>
      </c>
      <c r="H336" s="38" t="s">
        <v>502</v>
      </c>
      <c r="I336" s="38" t="s">
        <v>826</v>
      </c>
      <c r="J336" s="52" t="s">
        <v>1045</v>
      </c>
    </row>
    <row r="337" customHeight="1" spans="1:10">
      <c r="A337" s="23"/>
      <c r="B337" s="23"/>
      <c r="C337" s="23" t="s">
        <v>482</v>
      </c>
      <c r="D337" s="51" t="s">
        <v>483</v>
      </c>
      <c r="E337" s="52" t="s">
        <v>778</v>
      </c>
      <c r="F337" s="38" t="s">
        <v>485</v>
      </c>
      <c r="G337" s="24" t="s">
        <v>486</v>
      </c>
      <c r="H337" s="38" t="s">
        <v>487</v>
      </c>
      <c r="I337" s="38" t="s">
        <v>809</v>
      </c>
      <c r="J337" s="52" t="s">
        <v>1046</v>
      </c>
    </row>
    <row r="338" customHeight="1" spans="1:10">
      <c r="A338" s="50" t="s">
        <v>436</v>
      </c>
      <c r="B338" s="23" t="s">
        <v>1047</v>
      </c>
      <c r="C338" s="23"/>
      <c r="D338" s="23"/>
      <c r="E338" s="23"/>
      <c r="F338" s="23"/>
      <c r="G338" s="23"/>
      <c r="H338" s="23"/>
      <c r="I338" s="23"/>
      <c r="J338" s="23"/>
    </row>
    <row r="339" customHeight="1" spans="1:10">
      <c r="A339" s="23"/>
      <c r="B339" s="23"/>
      <c r="C339" s="23" t="s">
        <v>453</v>
      </c>
      <c r="D339" s="51" t="s">
        <v>454</v>
      </c>
      <c r="E339" s="52" t="s">
        <v>1048</v>
      </c>
      <c r="F339" s="38" t="s">
        <v>485</v>
      </c>
      <c r="G339" s="24" t="s">
        <v>1049</v>
      </c>
      <c r="H339" s="38" t="s">
        <v>844</v>
      </c>
      <c r="I339" s="38" t="s">
        <v>809</v>
      </c>
      <c r="J339" s="52" t="s">
        <v>1050</v>
      </c>
    </row>
    <row r="340" customHeight="1" spans="1:10">
      <c r="A340" s="23"/>
      <c r="B340" s="23"/>
      <c r="C340" s="23" t="s">
        <v>453</v>
      </c>
      <c r="D340" s="51" t="s">
        <v>454</v>
      </c>
      <c r="E340" s="52" t="s">
        <v>1051</v>
      </c>
      <c r="F340" s="38" t="s">
        <v>485</v>
      </c>
      <c r="G340" s="24" t="s">
        <v>1052</v>
      </c>
      <c r="H340" s="38" t="s">
        <v>844</v>
      </c>
      <c r="I340" s="38" t="s">
        <v>809</v>
      </c>
      <c r="J340" s="52" t="s">
        <v>1053</v>
      </c>
    </row>
    <row r="341" customHeight="1" spans="1:10">
      <c r="A341" s="23"/>
      <c r="B341" s="23"/>
      <c r="C341" s="23" t="s">
        <v>453</v>
      </c>
      <c r="D341" s="51" t="s">
        <v>454</v>
      </c>
      <c r="E341" s="52" t="s">
        <v>869</v>
      </c>
      <c r="F341" s="38" t="s">
        <v>485</v>
      </c>
      <c r="G341" s="24" t="s">
        <v>1054</v>
      </c>
      <c r="H341" s="38" t="s">
        <v>844</v>
      </c>
      <c r="I341" s="38" t="s">
        <v>809</v>
      </c>
      <c r="J341" s="52" t="s">
        <v>1055</v>
      </c>
    </row>
    <row r="342" customHeight="1" spans="1:10">
      <c r="A342" s="23"/>
      <c r="B342" s="23"/>
      <c r="C342" s="23" t="s">
        <v>453</v>
      </c>
      <c r="D342" s="51" t="s">
        <v>454</v>
      </c>
      <c r="E342" s="52" t="s">
        <v>1056</v>
      </c>
      <c r="F342" s="38" t="s">
        <v>485</v>
      </c>
      <c r="G342" s="24" t="s">
        <v>78</v>
      </c>
      <c r="H342" s="38" t="s">
        <v>879</v>
      </c>
      <c r="I342" s="38" t="s">
        <v>809</v>
      </c>
      <c r="J342" s="52" t="s">
        <v>1057</v>
      </c>
    </row>
    <row r="343" customHeight="1" spans="1:10">
      <c r="A343" s="23"/>
      <c r="B343" s="23"/>
      <c r="C343" s="23" t="s">
        <v>453</v>
      </c>
      <c r="D343" s="51" t="s">
        <v>527</v>
      </c>
      <c r="E343" s="52" t="s">
        <v>608</v>
      </c>
      <c r="F343" s="38" t="s">
        <v>456</v>
      </c>
      <c r="G343" s="24" t="s">
        <v>529</v>
      </c>
      <c r="H343" s="38" t="s">
        <v>487</v>
      </c>
      <c r="I343" s="38" t="s">
        <v>809</v>
      </c>
      <c r="J343" s="52" t="s">
        <v>820</v>
      </c>
    </row>
    <row r="344" customHeight="1" spans="1:10">
      <c r="A344" s="23"/>
      <c r="B344" s="23"/>
      <c r="C344" s="23" t="s">
        <v>453</v>
      </c>
      <c r="D344" s="51" t="s">
        <v>466</v>
      </c>
      <c r="E344" s="52" t="s">
        <v>467</v>
      </c>
      <c r="F344" s="38" t="s">
        <v>496</v>
      </c>
      <c r="G344" s="24" t="s">
        <v>51</v>
      </c>
      <c r="H344" s="38" t="s">
        <v>468</v>
      </c>
      <c r="I344" s="38" t="s">
        <v>809</v>
      </c>
      <c r="J344" s="52" t="s">
        <v>1058</v>
      </c>
    </row>
    <row r="345" customHeight="1" spans="1:10">
      <c r="A345" s="23"/>
      <c r="B345" s="23"/>
      <c r="C345" s="23" t="s">
        <v>475</v>
      </c>
      <c r="D345" s="51" t="s">
        <v>476</v>
      </c>
      <c r="E345" s="52" t="s">
        <v>1059</v>
      </c>
      <c r="F345" s="38" t="s">
        <v>485</v>
      </c>
      <c r="G345" s="24" t="s">
        <v>521</v>
      </c>
      <c r="H345" s="38" t="s">
        <v>487</v>
      </c>
      <c r="I345" s="38" t="s">
        <v>809</v>
      </c>
      <c r="J345" s="52" t="s">
        <v>1060</v>
      </c>
    </row>
    <row r="346" customHeight="1" spans="1:10">
      <c r="A346" s="23"/>
      <c r="B346" s="23"/>
      <c r="C346" s="23" t="s">
        <v>482</v>
      </c>
      <c r="D346" s="51" t="s">
        <v>483</v>
      </c>
      <c r="E346" s="52" t="s">
        <v>1061</v>
      </c>
      <c r="F346" s="38" t="s">
        <v>485</v>
      </c>
      <c r="G346" s="24" t="s">
        <v>486</v>
      </c>
      <c r="H346" s="38" t="s">
        <v>487</v>
      </c>
      <c r="I346" s="38" t="s">
        <v>809</v>
      </c>
      <c r="J346" s="52" t="s">
        <v>1062</v>
      </c>
    </row>
  </sheetData>
  <mergeCells count="13">
    <mergeCell ref="A2:J2"/>
    <mergeCell ref="A3:J3"/>
    <mergeCell ref="A4:J4"/>
    <mergeCell ref="A5:A6"/>
    <mergeCell ref="B5:B6"/>
    <mergeCell ref="C5:C6"/>
    <mergeCell ref="D5:D6"/>
    <mergeCell ref="E5:E6"/>
    <mergeCell ref="F5:F6"/>
    <mergeCell ref="G5:G6"/>
    <mergeCell ref="H5:H6"/>
    <mergeCell ref="I5:I6"/>
    <mergeCell ref="J5:J6"/>
  </mergeCells>
  <pageMargins left="0.75" right="0.75" top="1" bottom="1" header="0.5" footer="0.5"/>
  <pageSetup paperSize="1" scale="10"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胆小鬼</cp:lastModifiedBy>
  <dcterms:created xsi:type="dcterms:W3CDTF">2025-02-18T08:20:00Z</dcterms:created>
  <dcterms:modified xsi:type="dcterms:W3CDTF">2025-02-21T06:31:00Z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39EC2C5649A54F328B14F9622F7BABD6_13</vt:lpwstr>
  </property>
  <property fmtid="{D5CDD505-2E9C-101B-9397-08002B2CF9AE}" pid="3" name="KSOProductBuildVer">
    <vt:lpwstr>2052-12.1.0.19302</vt:lpwstr>
  </property>
</Properties>
</file>