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645" windowHeight="11835" tabRatio="819" firstSheet="7" activeTab="11"/>
  </bookViews>
  <sheets>
    <sheet name="1-1新平县一般公共预算收入情况表" sheetId="28" r:id="rId1"/>
    <sheet name="1-2新平县一般公共预算支出情况表" sheetId="29" r:id="rId2"/>
    <sheet name="1-3县本级一般公共预算收入情况表" sheetId="31" r:id="rId3"/>
    <sheet name="1-4县本级一般公共预算支出情况表（公开到项级）" sheetId="133" r:id="rId4"/>
    <sheet name="1-5县本级一般公共预算基本支出情况表（公开到款级）" sheetId="132" r:id="rId5"/>
    <sheet name="1-6一般公共预算支出表(州（市)对下转移支付项目）" sheetId="35" r:id="rId6"/>
    <sheet name="1-7新平县分地区税收返还和转移支付预算表" sheetId="36" r:id="rId7"/>
    <sheet name="1-8新平县县本级“三公”经费预算财政拨款情况统计表" sheetId="131" r:id="rId8"/>
    <sheet name="2-1新平县政府性基金预算收入情况表" sheetId="54" r:id="rId9"/>
    <sheet name="2-2新平县政府性基金预算支出情况表" sheetId="55" r:id="rId10"/>
    <sheet name="2-3县本级政府性基金预算收入情况表" sheetId="56" r:id="rId11"/>
    <sheet name="2-4县本级政府性基金预算支出情况表（公开到项级）" sheetId="134" r:id="rId12"/>
    <sheet name="2-5县本级政府性基金支出表(省对下转移支付)" sheetId="58" r:id="rId13"/>
    <sheet name="3-1新平县国有资本经营收入预算情况表" sheetId="108" r:id="rId14"/>
    <sheet name="3-2新平县国有资本经营支出预算情况表" sheetId="109" r:id="rId15"/>
    <sheet name="3-3县本级国有资本经营收入预算情况表" sheetId="110" r:id="rId16"/>
    <sheet name="3-4县本级国有资本经营支出预算情况表（公开到项级）" sheetId="111" r:id="rId17"/>
    <sheet name="3-5 新平县国有资本经营预算转移支付表 （分地区）" sheetId="129" r:id="rId18"/>
    <sheet name="3-6 国有资本经营预算转移支付表（分项目）" sheetId="130" r:id="rId19"/>
    <sheet name="4-1新平县社会保险基金收入预算情况表" sheetId="135" r:id="rId20"/>
    <sheet name="4-2新平县社会保险基金支出预算情况表" sheetId="136" r:id="rId21"/>
    <sheet name="4-3县本级社会保险基金收入预算情况表" sheetId="137" r:id="rId22"/>
    <sheet name="4-4县本级社会保险基金支出预算情况表" sheetId="138" r:id="rId23"/>
    <sheet name="5-1   2024年地方政府债务限额及余额预算情况表" sheetId="119" r:id="rId24"/>
    <sheet name="5-2  2024年地方政府一般债务余额情况表" sheetId="120" r:id="rId25"/>
    <sheet name="5-3  本级2024年地方政府一般债务余额情况表" sheetId="121" r:id="rId26"/>
    <sheet name="5-4 2024年地方政府专项债务余额情况表" sheetId="122" r:id="rId27"/>
    <sheet name="5-5 本级2024年地方政府专项债务余额情况表（本级）" sheetId="123" r:id="rId28"/>
    <sheet name="5-6 地方政府债券发行及还本付息情况表" sheetId="124" r:id="rId29"/>
    <sheet name="5-7 2025年政府专项债务限额和余额情况表" sheetId="125" r:id="rId30"/>
    <sheet name="5-8 2025年年初新增地方政府债券资金安排表" sheetId="126" r:id="rId31"/>
    <sheet name="6-1重大政策和重点项目绩效目标表 (2)" sheetId="139" r:id="rId32"/>
    <sheet name="6-2重点工作情况解释说明汇总表" sheetId="128"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s>
  <definedNames>
    <definedName name="_xlnm._FilterDatabase" localSheetId="0" hidden="1">'1-1新平县一般公共预算收入情况表'!$A$4:$F$41</definedName>
    <definedName name="_xlnm._FilterDatabase" localSheetId="1" hidden="1">'1-2新平县一般公共预算支出情况表'!$A$3:$F$40</definedName>
    <definedName name="_xlnm._FilterDatabase" localSheetId="2" hidden="1">'1-3县本级一般公共预算收入情况表'!$A$3:$F$41</definedName>
    <definedName name="_xlnm._FilterDatabase" localSheetId="3" hidden="1">'1-4县本级一般公共预算支出情况表（公开到项级）'!$A$3:$XFB$1324</definedName>
    <definedName name="_xlnm._FilterDatabase" localSheetId="4" hidden="1">'1-5县本级一般公共预算基本支出情况表（公开到款级）'!$A$3:$B$34</definedName>
    <definedName name="_xlnm._FilterDatabase" localSheetId="9" hidden="1">'2-2新平县政府性基金预算支出情况表'!$A$3:$G$269</definedName>
    <definedName name="_xlnm._FilterDatabase" localSheetId="10" hidden="1">'2-3县本级政府性基金预算收入情况表'!$A$3:$F$38</definedName>
    <definedName name="_xlnm._FilterDatabase" localSheetId="13" hidden="1">'3-1新平县国有资本经营收入预算情况表'!$A$3:$E$41</definedName>
    <definedName name="_xlnm._FilterDatabase" localSheetId="14" hidden="1">'3-2新平县国有资本经营支出预算情况表'!$A$3:$E$28</definedName>
    <definedName name="_xlnm._FilterDatabase" localSheetId="15" hidden="1">'3-3县本级国有资本经营收入预算情况表'!$A$3:$E$35</definedName>
    <definedName name="_xlnm._FilterDatabase" localSheetId="16" hidden="1">'3-4县本级国有资本经营支出预算情况表（公开到项级）'!$A$3:$E$21</definedName>
    <definedName name="_xlnm._FilterDatabase" localSheetId="19" hidden="1">'4-1新平县社会保险基金收入预算情况表'!$A$3:$E$38</definedName>
    <definedName name="_xlnm._FilterDatabase" localSheetId="20" hidden="1">'4-2新平县社会保险基金支出预算情况表'!$A$3:$E$22</definedName>
    <definedName name="_xlnm._FilterDatabase" localSheetId="21" hidden="1">'4-3县本级社会保险基金收入预算情况表'!$A$3:$E$38</definedName>
    <definedName name="_xlnm._FilterDatabase" localSheetId="22" hidden="1">'4-4县本级社会保险基金支出预算情况表'!$A$3:$F$22</definedName>
    <definedName name="_xlnm._FilterDatabase" localSheetId="31" hidden="1">'6-1重大政策和重点项目绩效目标表 (2)'!$A$4:$J$110</definedName>
    <definedName name="_xlnm._FilterDatabase" localSheetId="11" hidden="1">'2-4县本级政府性基金预算支出情况表（公开到项级）'!$A$3:$G$343</definedName>
    <definedName name="_xlnm._FilterDatabase" localSheetId="5" hidden="1">'1-6一般公共预算支出表(州（市)对下转移支付项目）'!$A$3:$E$76</definedName>
    <definedName name="_xlnm._FilterDatabase" localSheetId="8" hidden="1">'2-1新平县政府性基金预算收入情况表'!$A$3:$F$38</definedName>
    <definedName name="_xlnm._FilterDatabase" localSheetId="12" hidden="1">'2-5县本级政府性基金支出表(省对下转移支付)'!$A$3:$E$18</definedName>
    <definedName name="_lst_r_地方财政预算表2015年全省汇总_10_科目编码名称">[2]_ESList!$A$1:$A$27</definedName>
    <definedName name="_xlnm.Print_Area" localSheetId="0">'1-1新平县一般公共预算收入情况表'!$B$1:$E$41</definedName>
    <definedName name="_xlnm.Print_Area" localSheetId="1">'1-2新平县一般公共预算支出情况表'!$B$1:$E$39</definedName>
    <definedName name="_xlnm.Print_Area" localSheetId="2">'1-3县本级一般公共预算收入情况表'!$B$1:$E$41</definedName>
    <definedName name="_xlnm.Print_Area" localSheetId="5">'1-6一般公共预算支出表(州（市)对下转移支付项目）'!$A$1:$C$76</definedName>
    <definedName name="_xlnm.Print_Area" localSheetId="6">'1-7新平县分地区税收返还和转移支付预算表'!$A$1:$D$6</definedName>
    <definedName name="_xlnm.Print_Area" localSheetId="8">'2-1新平县政府性基金预算收入情况表'!$B$1:$E$38</definedName>
    <definedName name="_xlnm.Print_Area" localSheetId="9">'2-2新平县政府性基金预算支出情况表'!$B$1:$E$269</definedName>
    <definedName name="_xlnm.Print_Area" localSheetId="10">'2-3县本级政府性基金预算收入情况表'!$B$1:$E$38</definedName>
    <definedName name="_xlnm.Print_Area" localSheetId="12">'2-5县本级政府性基金支出表(省对下转移支付)'!$A$1:$D$16</definedName>
    <definedName name="_xlnm.Print_Titles" localSheetId="0">'1-1新平县一般公共预算收入情况表'!$2:$4</definedName>
    <definedName name="_xlnm.Print_Titles" localSheetId="1">'1-2新平县一般公共预算支出情况表'!$1:$3</definedName>
    <definedName name="_xlnm.Print_Titles" localSheetId="2">'1-3县本级一般公共预算收入情况表'!$1:$3</definedName>
    <definedName name="_xlnm.Print_Titles" localSheetId="5">'1-6一般公共预算支出表(州（市)对下转移支付项目）'!$1:$3</definedName>
    <definedName name="_xlnm.Print_Titles" localSheetId="6">'1-7新平县分地区税收返还和转移支付预算表'!$1:$3</definedName>
    <definedName name="_xlnm.Print_Titles" localSheetId="8">'2-1新平县政府性基金预算收入情况表'!$1:$3</definedName>
    <definedName name="_xlnm.Print_Titles" localSheetId="9">'2-2新平县政府性基金预算支出情况表'!$1:$3</definedName>
    <definedName name="_xlnm.Print_Titles" localSheetId="10">'2-3县本级政府性基金预算收入情况表'!$1:$3</definedName>
    <definedName name="_xlnm.Print_Titles" localSheetId="12">'2-5县本级政府性基金支出表(省对下转移支付)'!$1:$3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'3-1新平县国有资本经营收入预算情况表'!$A$1:$D$41</definedName>
    <definedName name="_xlnm.Print_Titles" localSheetId="13">'3-1新平县国有资本经营收入预算情况表'!$1:$3</definedName>
    <definedName name="专项收入年初预算数" localSheetId="13">#REF!</definedName>
    <definedName name="专项收入全年预计数" localSheetId="13">#REF!</definedName>
    <definedName name="_xlnm.Print_Area" localSheetId="14">'3-2新平县国有资本经营支出预算情况表'!$A$1:$D$28</definedName>
    <definedName name="_xlnm.Print_Titles" localSheetId="14">'3-2新平县国有资本经营支出预算情况表'!$1:$3</definedName>
    <definedName name="专项收入年初预算数" localSheetId="14">#REF!</definedName>
    <definedName name="专项收入全年预计数" localSheetId="14">#REF!</definedName>
    <definedName name="_xlnm.Print_Area" localSheetId="15">'3-3县本级国有资本经营收入预算情况表'!$A$1:$D$35</definedName>
    <definedName name="_xlnm.Print_Titles" localSheetId="15">'3-3县本级国有资本经营收入预算情况表'!$1:$3</definedName>
    <definedName name="专项收入年初预算数" localSheetId="15">#REF!</definedName>
    <definedName name="专项收入全年预计数" localSheetId="15">#REF!</definedName>
    <definedName name="_xlnm.Print_Area" localSheetId="16">'3-4县本级国有资本经营支出预算情况表（公开到项级）'!$A$1:$D$21</definedName>
    <definedName name="专项收入年初预算数" localSheetId="16">#REF!</definedName>
    <definedName name="专项收入全年预计数" localSheetId="16">#REF!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'1-5县本级一般公共预算基本支出情况表（公开到款级）'!$A$1:$B$34</definedName>
    <definedName name="_xlnm.Print_Titles" localSheetId="4">'1-5县本级一般公共预算基本支出情况表（公开到款级）'!$1:$3</definedName>
    <definedName name="——" localSheetId="3">#REF!</definedName>
    <definedName name="——">#REF!</definedName>
    <definedName name="\d" localSheetId="3">[4]地方!$Q$4:$Q$5</definedName>
    <definedName name="\d">[5]地方!$Q$4:$Q$5</definedName>
    <definedName name="\q" localSheetId="3">[6]国家!#REF!</definedName>
    <definedName name="\q">[7]国家!#REF!</definedName>
    <definedName name="\z" localSheetId="3">[8]中央!#REF!</definedName>
    <definedName name="\z">[9]中央!#REF!</definedName>
    <definedName name="_________t4" localSheetId="3">#REF!</definedName>
    <definedName name="_________t4">#REF!</definedName>
    <definedName name="_________t7" localSheetId="3">#REF!</definedName>
    <definedName name="_________t7">#REF!</definedName>
    <definedName name="______t4" localSheetId="3">#REF!</definedName>
    <definedName name="______t4">#REF!</definedName>
    <definedName name="______t7" localSheetId="3">#REF!</definedName>
    <definedName name="______t7">#REF!</definedName>
    <definedName name="_____t4" localSheetId="3">#REF!</definedName>
    <definedName name="_____t4">#REF!</definedName>
    <definedName name="_____t7" localSheetId="3">#REF!</definedName>
    <definedName name="_____t7">#REF!</definedName>
    <definedName name="____t4" localSheetId="3">#REF!</definedName>
    <definedName name="____t4">#REF!</definedName>
    <definedName name="____t7" localSheetId="3">#REF!</definedName>
    <definedName name="____t7">#REF!</definedName>
    <definedName name="___PA7" localSheetId="3">'[10]SW-TEO'!#REF!</definedName>
    <definedName name="___PA7">'[11]SW-TEO'!#REF!</definedName>
    <definedName name="___PA8" localSheetId="3">'[10]SW-TEO'!#REF!</definedName>
    <definedName name="___PA8">'[11]SW-TEO'!#REF!</definedName>
    <definedName name="___PD1" localSheetId="3">'[10]SW-TEO'!#REF!</definedName>
    <definedName name="___PD1">'[11]SW-TEO'!#REF!</definedName>
    <definedName name="___PE12" localSheetId="3">'[10]SW-TEO'!#REF!</definedName>
    <definedName name="___PE12">'[11]SW-TEO'!#REF!</definedName>
    <definedName name="___PE13" localSheetId="3">'[10]SW-TEO'!#REF!</definedName>
    <definedName name="___PE13">'[11]SW-TEO'!#REF!</definedName>
    <definedName name="___PE6" localSheetId="3">'[10]SW-TEO'!#REF!</definedName>
    <definedName name="___PE6">'[11]SW-TEO'!#REF!</definedName>
    <definedName name="___PE7" localSheetId="3">'[10]SW-TEO'!#REF!</definedName>
    <definedName name="___PE7">'[11]SW-TEO'!#REF!</definedName>
    <definedName name="___PE8" localSheetId="3">'[10]SW-TEO'!#REF!</definedName>
    <definedName name="___PE8">'[11]SW-TEO'!#REF!</definedName>
    <definedName name="___PE9" localSheetId="3">'[10]SW-TEO'!#REF!</definedName>
    <definedName name="___PE9">'[11]SW-TEO'!#REF!</definedName>
    <definedName name="___PH1" localSheetId="3">'[10]SW-TEO'!#REF!</definedName>
    <definedName name="___PH1">'[11]SW-TEO'!#REF!</definedName>
    <definedName name="___PI1" localSheetId="3">'[10]SW-TEO'!#REF!</definedName>
    <definedName name="___PI1">'[11]SW-TEO'!#REF!</definedName>
    <definedName name="___PK1" localSheetId="3">'[10]SW-TEO'!#REF!</definedName>
    <definedName name="___PK1">'[11]SW-TEO'!#REF!</definedName>
    <definedName name="___PK3" localSheetId="3">'[10]SW-TEO'!#REF!</definedName>
    <definedName name="___PK3">'[11]SW-TEO'!#REF!</definedName>
    <definedName name="___t4" localSheetId="3">#REF!</definedName>
    <definedName name="___t4">#REF!</definedName>
    <definedName name="___t7" localSheetId="3">#REF!</definedName>
    <definedName name="___t7">#REF!</definedName>
    <definedName name="__PA7" localSheetId="3">'[10]SW-TEO'!#REF!</definedName>
    <definedName name="__PA7">'[11]SW-TEO'!#REF!</definedName>
    <definedName name="__PA8" localSheetId="3">'[10]SW-TEO'!#REF!</definedName>
    <definedName name="__PA8">'[11]SW-TEO'!#REF!</definedName>
    <definedName name="__PD1" localSheetId="3">'[10]SW-TEO'!#REF!</definedName>
    <definedName name="__PD1">'[11]SW-TEO'!#REF!</definedName>
    <definedName name="__PE12" localSheetId="3">'[10]SW-TEO'!#REF!</definedName>
    <definedName name="__PE12">'[11]SW-TEO'!#REF!</definedName>
    <definedName name="__PE13" localSheetId="3">'[10]SW-TEO'!#REF!</definedName>
    <definedName name="__PE13">'[11]SW-TEO'!#REF!</definedName>
    <definedName name="__PE6" localSheetId="3">'[10]SW-TEO'!#REF!</definedName>
    <definedName name="__PE6">'[11]SW-TEO'!#REF!</definedName>
    <definedName name="__PE7" localSheetId="3">'[10]SW-TEO'!#REF!</definedName>
    <definedName name="__PE7">'[11]SW-TEO'!#REF!</definedName>
    <definedName name="__PE8" localSheetId="3">'[10]SW-TEO'!#REF!</definedName>
    <definedName name="__PE8">'[11]SW-TEO'!#REF!</definedName>
    <definedName name="__PE9" localSheetId="3">'[10]SW-TEO'!#REF!</definedName>
    <definedName name="__PE9">'[11]SW-TEO'!#REF!</definedName>
    <definedName name="__PH1" localSheetId="3">'[10]SW-TEO'!#REF!</definedName>
    <definedName name="__PH1">'[11]SW-TEO'!#REF!</definedName>
    <definedName name="__PI1" localSheetId="3">'[10]SW-TEO'!#REF!</definedName>
    <definedName name="__PI1">'[11]SW-TEO'!#REF!</definedName>
    <definedName name="__PK1" localSheetId="3">'[10]SW-TEO'!#REF!</definedName>
    <definedName name="__PK1">'[11]SW-TEO'!#REF!</definedName>
    <definedName name="__PK3" localSheetId="3">'[10]SW-TEO'!#REF!</definedName>
    <definedName name="__PK3">'[11]SW-TEO'!#REF!</definedName>
    <definedName name="__t4" localSheetId="3">#REF!</definedName>
    <definedName name="__t4">#REF!</definedName>
    <definedName name="__t7" localSheetId="3">#REF!</definedName>
    <definedName name="__t7">#REF!</definedName>
    <definedName name="_1t4_" localSheetId="3">#REF!</definedName>
    <definedName name="_1t4_">#REF!</definedName>
    <definedName name="_2t7_" localSheetId="3">#REF!</definedName>
    <definedName name="_2t7_">#REF!</definedName>
    <definedName name="_Fill" localSheetId="3" hidden="1">[12]eqpmad2!#REF!</definedName>
    <definedName name="_Fill" hidden="1">[13]eqpmad2!#REF!</definedName>
    <definedName name="_lst_r_财政收支分月完成数_支出分析_资金性质及预算科目代码名称" localSheetId="3">[14]_ESList!$A$1:$A$2458</definedName>
    <definedName name="_lst_r_财政收支分月完成数_支出分析_资金性质及预算科目代码名称">[15]_ESList!$A$1:$A$2458</definedName>
    <definedName name="_lst_r_财政收支分月完成数_支出县分析_县市区代码名称" localSheetId="3">[14]_ESList!$B$1:$B$153</definedName>
    <definedName name="_lst_r_财政收支分月完成数_支出县分析_县市区代码名称">[15]_ESList!$B$1:$B$153</definedName>
    <definedName name="_lst_r_财政预算编制质量评估分析表_基金收入_科目编码名称" localSheetId="3">[16]_ESList!$C$1:$C$77</definedName>
    <definedName name="_lst_r_财政预算编制质量评估分析表_基金收入_科目编码名称">[17]_ESList!$C$1:$C$77</definedName>
    <definedName name="_lst_r_财政预算编制质量评估分析表_基金支出_科目编码名称" localSheetId="3">[16]_ESList!$D$1:$D$320</definedName>
    <definedName name="_lst_r_财政预算编制质量评估分析表_基金支出_科目编码名称">[17]_ESList!$D$1:$D$320</definedName>
    <definedName name="_lst_r_财政预算编制质量评估分析表_一般收入_科目编码名称" localSheetId="3">[18]_ESList!$A$1:$A$113</definedName>
    <definedName name="_lst_r_财政预算编制质量评估分析表_一般收入_科目编码名称">[19]_ESList!$A$1:$A$113</definedName>
    <definedName name="_lst_r_财政预算编制质量评估分析表_一般支出_科目编码名称" localSheetId="3">[16]_ESList!$B$1:$B$1612</definedName>
    <definedName name="_lst_r_财政预算编制质量评估分析表_一般支出_科目编码名称">[17]_ESList!$B$1:$B$1612</definedName>
    <definedName name="_lst_r_地方财政预算表2015年全省汇总_10_科目编码名称" localSheetId="3">[20]_ESList!$A$1:$A$27</definedName>
    <definedName name="_lst_r_地方财政总收入查看表_科目_科目编码名称">[21]_ESList!$A$1:$A$38</definedName>
    <definedName name="_lst_r_税收收入分行业分税种表查看_分县_税种编码名称" localSheetId="3">[22]_ESList!$A$1:$A$21</definedName>
    <definedName name="_lst_r_税收收入分行业分税种表查看_分县_税种编码名称">[23]_ESList!$A$1:$A$21</definedName>
    <definedName name="_Order1" hidden="1">255</definedName>
    <definedName name="_Order2" hidden="1">255</definedName>
    <definedName name="_PA7" localSheetId="3">'[10]SW-TEO'!#REF!</definedName>
    <definedName name="_PA7">'[11]SW-TEO'!#REF!</definedName>
    <definedName name="_PA8" localSheetId="3">'[10]SW-TEO'!#REF!</definedName>
    <definedName name="_PA8">'[11]SW-TEO'!#REF!</definedName>
    <definedName name="_PD1" localSheetId="3">'[10]SW-TEO'!#REF!</definedName>
    <definedName name="_PD1">'[11]SW-TEO'!#REF!</definedName>
    <definedName name="_PE12" localSheetId="3">'[10]SW-TEO'!#REF!</definedName>
    <definedName name="_PE12">'[11]SW-TEO'!#REF!</definedName>
    <definedName name="_PE13" localSheetId="3">'[10]SW-TEO'!#REF!</definedName>
    <definedName name="_PE13">'[11]SW-TEO'!#REF!</definedName>
    <definedName name="_PE6" localSheetId="3">'[10]SW-TEO'!#REF!</definedName>
    <definedName name="_PE6">'[11]SW-TEO'!#REF!</definedName>
    <definedName name="_PE7" localSheetId="3">'[10]SW-TEO'!#REF!</definedName>
    <definedName name="_PE7">'[11]SW-TEO'!#REF!</definedName>
    <definedName name="_PE8" localSheetId="3">'[10]SW-TEO'!#REF!</definedName>
    <definedName name="_PE8">'[11]SW-TEO'!#REF!</definedName>
    <definedName name="_PE9" localSheetId="3">'[10]SW-TEO'!#REF!</definedName>
    <definedName name="_PE9">'[11]SW-TEO'!#REF!</definedName>
    <definedName name="_PH1" localSheetId="3">'[10]SW-TEO'!#REF!</definedName>
    <definedName name="_PH1">'[11]SW-TEO'!#REF!</definedName>
    <definedName name="_PI1" localSheetId="3">'[10]SW-TEO'!#REF!</definedName>
    <definedName name="_PI1">'[11]SW-TEO'!#REF!</definedName>
    <definedName name="_PK1" localSheetId="3">'[10]SW-TEO'!#REF!</definedName>
    <definedName name="_PK1">'[11]SW-TEO'!#REF!</definedName>
    <definedName name="_PK3" localSheetId="3">'[10]SW-TEO'!#REF!</definedName>
    <definedName name="_PK3">'[11]SW-TEO'!#REF!</definedName>
    <definedName name="_t4" localSheetId="3">#REF!</definedName>
    <definedName name="_t4">#REF!</definedName>
    <definedName name="_t7" localSheetId="3">#REF!</definedName>
    <definedName name="_t7">#REF!</definedName>
    <definedName name="A" localSheetId="3">#REF!</definedName>
    <definedName name="A">#REF!</definedName>
    <definedName name="aa" localSheetId="3">#REF!</definedName>
    <definedName name="aa">#REF!</definedName>
    <definedName name="aaa" localSheetId="3">[8]中央!#REF!</definedName>
    <definedName name="aaa">[9]中央!#REF!</definedName>
    <definedName name="aaaagfdsafsd">#N/A</definedName>
    <definedName name="aas">#N/A</definedName>
    <definedName name="ABC" localSheetId="3">#REF!</definedName>
    <definedName name="ABC">#REF!</definedName>
    <definedName name="ABD" localSheetId="3">#REF!</definedName>
    <definedName name="ABD">#REF!</definedName>
    <definedName name="AccessDatabase" hidden="1">"D:\文_件\省长专项\2000省长专项审批.mdb"</definedName>
    <definedName name="ad" localSheetId="3">#REF!</definedName>
    <definedName name="ad">#REF!</definedName>
    <definedName name="adasfw">#N/A</definedName>
    <definedName name="addsdsads">#N/A</definedName>
    <definedName name="adsafs">#N/A</definedName>
    <definedName name="adsdsaas">#N/A</definedName>
    <definedName name="adsfafas">#N/A</definedName>
    <definedName name="adsgf">#N/A</definedName>
    <definedName name="agasdgaksdk">#N/A</definedName>
    <definedName name="agsdsawae">#N/A</definedName>
    <definedName name="aiu_bottom">'[24]Financ. Overview'!#REF!</definedName>
    <definedName name="ajgfdajfajd">#N/A</definedName>
    <definedName name="as">#N/A</definedName>
    <definedName name="asda">#N/A</definedName>
    <definedName name="asdfas">#N/A</definedName>
    <definedName name="asdfasd">#N/A</definedName>
    <definedName name="asdfasf">#N/A</definedName>
    <definedName name="asdfkaskfda">#N/A</definedName>
    <definedName name="asdg\">#N/A</definedName>
    <definedName name="asdga">#N/A</definedName>
    <definedName name="asdgads">#N/A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#N/A</definedName>
    <definedName name="CL10_一般公共预算收入" localSheetId="3">'[25]C01县级测算'!$AC$9:$AC$2853</definedName>
    <definedName name="CL10_一般公共预算收入">'[26]C01县级测算'!$AC$9:$AC$2853</definedName>
    <definedName name="CL110_上级补助收入" localSheetId="3">'[25]C01县级测算'!$AE$9:$AE$2853</definedName>
    <definedName name="CL110_上级补助收入">'[26]C01县级测算'!$AE$9:$AE$2853</definedName>
    <definedName name="CL11002_一般性转移支付收入" localSheetId="3">'[25]C01县级测算'!$AF$9:$AF$2853</definedName>
    <definedName name="CL11002_一般性转移支付收入">'[26]C01县级测算'!$AF$9:$AF$2853</definedName>
    <definedName name="CL11003_专项转移支付收入" localSheetId="3">'[25]C01县级测算'!$AG$9:$AG$2853</definedName>
    <definedName name="CL11003_专项转移支付收入">'[26]C01县级测算'!$AG$9:$AG$2853</definedName>
    <definedName name="CL2_一般公共预算支出" localSheetId="3">'[25]C01县级测算'!$AH$9:$AH$2853</definedName>
    <definedName name="CL2_一般公共预算支出">'[26]C01县级测算'!$AH$9:$AH$2853</definedName>
    <definedName name="CL23006_上解上级支出" localSheetId="3">'[25]C01县级测算'!$AI$9:$AI$2853</definedName>
    <definedName name="CL23006_上解上级支出">'[26]C01县级测算'!$AI$9:$AI$2853</definedName>
    <definedName name="CL省份" localSheetId="3">'[25]C01县级测算'!$A$9:$A$2853</definedName>
    <definedName name="CL省份">'[26]C01县级测算'!$A$9:$A$2853</definedName>
    <definedName name="CL县级财力" localSheetId="3">'[25]C01县级测算'!$E$9:$E$2853</definedName>
    <definedName name="CL县级财力">'[26]C01县级测算'!$E$9:$E$2853</definedName>
    <definedName name="CL县级依赖度" localSheetId="3">'[25]C01县级测算'!$F$9:$F$2853</definedName>
    <definedName name="CL县级依赖度">'[26]C01县级测算'!$F$9:$F$2853</definedName>
    <definedName name="CL政策性减税" localSheetId="3">'[25]C01县级测算'!$G$9:$G$2853</definedName>
    <definedName name="CL政策性减税">'[26]C01县级测算'!$G$9:$G$2853</definedName>
    <definedName name="county" localSheetId="3">#REF!</definedName>
    <definedName name="county">#REF!</definedName>
    <definedName name="d">#N/A</definedName>
    <definedName name="da">#N/A</definedName>
    <definedName name="dadaf">#N/A</definedName>
    <definedName name="dads">#N/A</definedName>
    <definedName name="daggaga">#N/A</definedName>
    <definedName name="dasadfw">#N/A</definedName>
    <definedName name="dasdfasd">#N/A</definedName>
    <definedName name="dasfaxc">#N/A</definedName>
    <definedName name="dasfqw">#N/A</definedName>
    <definedName name="data" localSheetId="3">#REF!</definedName>
    <definedName name="data">#REF!</definedName>
    <definedName name="Database" localSheetId="3">#REF!</definedName>
    <definedName name="Database">#REF!</definedName>
    <definedName name="database10" localSheetId="3">#REF!</definedName>
    <definedName name="database10">#REF!</definedName>
    <definedName name="database2" localSheetId="3">#REF!</definedName>
    <definedName name="database2">#REF!</definedName>
    <definedName name="database3" localSheetId="3">#REF!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 localSheetId="3">#REF!</definedName>
    <definedName name="df">#REF!</definedName>
    <definedName name="dfadfsfds">#N/A</definedName>
    <definedName name="dfadsaf">#N/A</definedName>
    <definedName name="dfadsas">#N/A</definedName>
    <definedName name="dfasfw">#N/A</definedName>
    <definedName name="dfasggasf">#N/A</definedName>
    <definedName name="dfaxc">#N/A</definedName>
    <definedName name="dfgh">#N/A</definedName>
    <definedName name="dfghdhj">#N/A</definedName>
    <definedName name="dfgsdf">#N/A</definedName>
    <definedName name="dfh">#N/A</definedName>
    <definedName name="dfhgkj">#N/A</definedName>
    <definedName name="dfj">#N/A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 localSheetId="3">#REF!</definedName>
    <definedName name="dsaa">#REF!</definedName>
    <definedName name="dsaasagf">#N/A</definedName>
    <definedName name="dsadsadsa">#N/A</definedName>
    <definedName name="dsadsafag">#N/A</definedName>
    <definedName name="dsadshf">#N/A</definedName>
    <definedName name="dsafads">#N/A</definedName>
    <definedName name="dsafdfdgas">#N/A</definedName>
    <definedName name="dsafdfdsfds">#N/A</definedName>
    <definedName name="dsafdsafdsa">#N/A</definedName>
    <definedName name="dsaffdsa">#N/A</definedName>
    <definedName name="dsagads">#N/A</definedName>
    <definedName name="dsagagw">#N/A</definedName>
    <definedName name="dsagas">#N/A</definedName>
    <definedName name="dsagasfwq">#N/A</definedName>
    <definedName name="dsagfw">#N/A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asaww">#N/A</definedName>
    <definedName name="dw" localSheetId="3">#REF!</definedName>
    <definedName name="dw">#REF!</definedName>
    <definedName name="e">#N/A</definedName>
    <definedName name="E206." localSheetId="3">#REF!</definedName>
    <definedName name="E206.">#REF!</definedName>
    <definedName name="ee" localSheetId="3">#REF!</definedName>
    <definedName name="ee">#REF!</definedName>
    <definedName name="eee" localSheetId="3">#REF!</definedName>
    <definedName name="eee">#REF!</definedName>
    <definedName name="ef" localSheetId="3" hidden="1">#REF!</definedName>
    <definedName name="ef" hidden="1">#REF!</definedName>
    <definedName name="f">#N/A</definedName>
    <definedName name="fd" localSheetId="3">#REF!</definedName>
    <definedName name="fd">#REF!</definedName>
    <definedName name="fdsafdsafdsa">#N/A</definedName>
    <definedName name="fdsafdsafdsfdsa">#N/A</definedName>
    <definedName name="fdsafdsfdsafdsa">#N/A</definedName>
    <definedName name="fdsfdsafdcdx">#N/A</definedName>
    <definedName name="fdsfdsafdfdsa">#N/A</definedName>
    <definedName name="ff" localSheetId="3">#REF!</definedName>
    <definedName name="ff">#REF!</definedName>
    <definedName name="ffdfdsaafds">#N/A</definedName>
    <definedName name="fff" localSheetId="3">#REF!</definedName>
    <definedName name="fff">#REF!</definedName>
    <definedName name="fg">#N/A</definedName>
    <definedName name="fgdh">#N/A</definedName>
    <definedName name="fgh" localSheetId="3">#REF!</definedName>
    <definedName name="fgh">#REF!</definedName>
    <definedName name="fgj">#N/A</definedName>
    <definedName name="fgjd">#N/A</definedName>
    <definedName name="fgjk">#N/A</definedName>
    <definedName name="fhdjk">#N/A</definedName>
    <definedName name="fjafjs">#N/A</definedName>
    <definedName name="fjajsfdja">#N/A</definedName>
    <definedName name="fjdajsdjfa">#N/A</definedName>
    <definedName name="fjjafsjaj">#N/A</definedName>
    <definedName name="fjk">#N/A</definedName>
    <definedName name="fliter1" localSheetId="3" hidden="1">#REF!</definedName>
    <definedName name="fliter1" hidden="1">#REF!</definedName>
    <definedName name="FRC" localSheetId="3">[27]Main!$C$9</definedName>
    <definedName name="FRC">[28]Main!$C$9</definedName>
    <definedName name="fsa">#N/A</definedName>
    <definedName name="fsafffdsfdsa">#N/A</definedName>
    <definedName name="fsafsdfdsa">#N/A</definedName>
    <definedName name="fw_0" localSheetId="3">#REF!</definedName>
    <definedName name="fw_0">#REF!</definedName>
    <definedName name="g">#N/A</definedName>
    <definedName name="gadsfawe">#N/A</definedName>
    <definedName name="gafsafas">#N/A</definedName>
    <definedName name="gagssd">#N/A</definedName>
    <definedName name="gasdgfasgas">#N/A</definedName>
    <definedName name="GB16_59岁人数占比" localSheetId="3">[25]J03标准!$A$65</definedName>
    <definedName name="GB16_59岁人数占比">[26]J03标准!$A$65</definedName>
    <definedName name="GB60岁及以上人数占比" localSheetId="3">[25]J03标准!$A$66</definedName>
    <definedName name="GB60岁及以上人数占比">[26]J03标准!$A$66</definedName>
    <definedName name="GB差额人员职业年金" localSheetId="3">[25]J03标准!$B$27</definedName>
    <definedName name="GB差额人员职业年金">[26]J03标准!$B$27</definedName>
    <definedName name="GB城市低保标准" localSheetId="3">[25]J03标准!$B$62</definedName>
    <definedName name="GB城市低保标准">[26]J03标准!$B$62</definedName>
    <definedName name="GB城乡医疗补助标准" localSheetId="3">[25]J03标准!$B$69</definedName>
    <definedName name="GB城乡医疗补助标准">[26]J03标准!$B$69</definedName>
    <definedName name="GB初中教育经费标准" localSheetId="3">[25]J03标准!$B$42:$B$45</definedName>
    <definedName name="GB初中教育经费标准">[26]J03标准!$B$42:$B$45</definedName>
    <definedName name="GB村级补助标准" localSheetId="3">[25]J03标准!$B$75</definedName>
    <definedName name="GB村级补助标准">[26]J03标准!$B$75</definedName>
    <definedName name="GB扶贫标准" localSheetId="3">[25]J03标准!$B$32</definedName>
    <definedName name="GB扶贫标准">[26]J03标准!$B$32</definedName>
    <definedName name="GB公检法在职国标工资" localSheetId="3">[25]J03标准!$B$7</definedName>
    <definedName name="GB公检法在职国标工资">[26]J03标准!$B$7</definedName>
    <definedName name="GB孤儿救助标准" localSheetId="3">[25]J03标准!$B$67</definedName>
    <definedName name="GB孤儿救助标准">[26]J03标准!$B$67</definedName>
    <definedName name="GB行政、公检法在职年终奖" localSheetId="3">[25]J03标准!$B$10</definedName>
    <definedName name="GB行政、公检法在职年终奖">[26]J03标准!$B$10</definedName>
    <definedName name="GB行政在职国标工资" localSheetId="3">[25]J03标准!$B$6</definedName>
    <definedName name="GB行政在职国标工资">[26]J03标准!$B$6</definedName>
    <definedName name="GB基础养老金" localSheetId="3">[25]J03标准!$B$66</definedName>
    <definedName name="GB基础养老金">[26]J03标准!$B$66</definedName>
    <definedName name="GB基卫补助标准" localSheetId="3">[25]J03标准!$B$70</definedName>
    <definedName name="GB基卫补助标准">[26]J03标准!$B$70</definedName>
    <definedName name="GB计生补助标准" localSheetId="3">[25]J03标准!$B$71</definedName>
    <definedName name="GB计生补助标准">[26]J03标准!$B$71</definedName>
    <definedName name="GB艰苦边远地区津贴标准" localSheetId="3">[25]J03标准!$B$17:$B$23</definedName>
    <definedName name="GB艰苦边远地区津贴标准">[26]J03标准!$B$17:$B$23</definedName>
    <definedName name="GB离休人员经费" localSheetId="3">[25]J03标准!$B$12</definedName>
    <definedName name="GB离休人员经费">[26]J03标准!$B$12</definedName>
    <definedName name="GB农村低保标准" localSheetId="3">[25]J03标准!$B$63</definedName>
    <definedName name="GB农村低保标准">[26]J03标准!$B$63</definedName>
    <definedName name="GB农村文化补助" localSheetId="3">[25]J03标准!$B$60</definedName>
    <definedName name="GB农村文化补助">[26]J03标准!$B$60</definedName>
    <definedName name="GB贫困初中生补助" localSheetId="3">[25]J03标准!$B$49</definedName>
    <definedName name="GB贫困初中生补助">[26]J03标准!$B$49</definedName>
    <definedName name="GB贫困小学生补助" localSheetId="3">[25]J03标准!$B$48</definedName>
    <definedName name="GB贫困小学生补助">[26]J03标准!$B$48</definedName>
    <definedName name="GB普高免学费标准" localSheetId="3">[25]J03标准!$B$55:$B$58</definedName>
    <definedName name="GB普高免学费标准">[26]J03标准!$B$55:$B$58</definedName>
    <definedName name="GB普高助学金标准" localSheetId="3">[25]J03标准!$B$50</definedName>
    <definedName name="GB普高助学金标准">[26]J03标准!$B$50</definedName>
    <definedName name="GB其他基本民生标准" localSheetId="3">[25]J03标准!$B$77</definedName>
    <definedName name="GB其他基本民生标准">[26]J03标准!$B$77</definedName>
    <definedName name="GB其他在职国标工资" localSheetId="3">[25]J03标准!$B$8</definedName>
    <definedName name="GB其他在职国标工资">[26]J03标准!$B$8</definedName>
    <definedName name="GB深度贫困县补助" localSheetId="3">[25]J03标准!$B$81:$B$87</definedName>
    <definedName name="GB深度贫困县补助">[26]J03标准!$B$81:$B$87</definedName>
    <definedName name="GB事业单位绩效工资" localSheetId="3">[25]J03标准!$B$16</definedName>
    <definedName name="GB事业单位绩效工资">[26]J03标准!$B$16</definedName>
    <definedName name="GB特殊教育标准" localSheetId="3">[25]J03标准!$B$46</definedName>
    <definedName name="GB特殊教育标准">[26]J03标准!$B$46</definedName>
    <definedName name="GB退休人员经费" localSheetId="3">[25]J03标准!$B$13</definedName>
    <definedName name="GB退休人员经费">[26]J03标准!$B$13</definedName>
    <definedName name="GB完善人民警察工资待遇标准" localSheetId="3">[25]J03标准!$B$28</definedName>
    <definedName name="GB完善人民警察工资待遇标准">[26]J03标准!$B$28</definedName>
    <definedName name="GB乡镇岗位补贴" localSheetId="3">[25]J03标准!$B$26</definedName>
    <definedName name="GB乡镇岗位补贴">[26]J03标准!$B$26</definedName>
    <definedName name="GB小学教育经费标准" localSheetId="3">[25]J03标准!$B$37:$B$40</definedName>
    <definedName name="GB小学教育经费标准">[26]J03标准!$B$37:$B$40</definedName>
    <definedName name="GB学前教育资助标准" localSheetId="3">[25]J03标准!$B$34</definedName>
    <definedName name="GB学前教育资助标准">[26]J03标准!$B$34</definedName>
    <definedName name="GB学生营养改善标准" localSheetId="3">[25]J03标准!$B$51</definedName>
    <definedName name="GB学生营养改善标准">[26]J03标准!$B$51</definedName>
    <definedName name="GB养老保险缴费比例">0.28</definedName>
    <definedName name="GB养老保险缴费补助" localSheetId="3">[25]J03标准!$B$65</definedName>
    <definedName name="GB养老保险缴费补助">[26]J03标准!$B$65</definedName>
    <definedName name="GB在职附加支出" localSheetId="3">[25]J03标准!$B$24</definedName>
    <definedName name="GB在职附加支出">[26]J03标准!$B$24</definedName>
    <definedName name="GB在职职级并行" localSheetId="3">[25]J03标准!$B$25</definedName>
    <definedName name="GB在职职级并行">[26]J03标准!$B$25</definedName>
    <definedName name="GB中职免学费标准" localSheetId="3">[25]J03标准!$B$53</definedName>
    <definedName name="GB中职免学费标准">[26]J03标准!$B$53</definedName>
    <definedName name="GB中职助学金标准" localSheetId="3">[25]J03标准!$B$52</definedName>
    <definedName name="GB中职助学金标准">[26]J03标准!$B$52</definedName>
    <definedName name="gf" localSheetId="3">#REF!</definedName>
    <definedName name="gf">#REF!</definedName>
    <definedName name="gfagajfas">#N/A</definedName>
    <definedName name="gfh">#N/A</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gxxe2003" localSheetId="3">'[29]P1012001'!$A$6:$E$117</definedName>
    <definedName name="gxxe2003">'[30]P1012001'!$A$6:$E$117</definedName>
    <definedName name="gxxe20032" localSheetId="3">'[29]P1012001'!$A$6:$E$117</definedName>
    <definedName name="gxxe20032">'[30]P1012001'!$A$6:$E$117</definedName>
    <definedName name="gxxx2004" localSheetId="3">'[31]P1012001'!$A$6:$E$117</definedName>
    <definedName name="gxxx2004">'[32]P1012001'!$A$6:$E$117</definedName>
    <definedName name="h">#N/A</definedName>
    <definedName name="hdfgh">#N/A</definedName>
    <definedName name="hg">#N/A</definedName>
    <definedName name="hgfh">#N/A</definedName>
    <definedName name="hgj">#N/A</definedName>
    <definedName name="hhfk">#N/A</definedName>
    <definedName name="hhhh" localSheetId="3">#REF!</definedName>
    <definedName name="hhhh">#REF!</definedName>
    <definedName name="hj">#N/A</definedName>
    <definedName name="hjhgj">#N/A</definedName>
    <definedName name="hjk">#N/A</definedName>
    <definedName name="hjkjhl">#N/A</definedName>
    <definedName name="hjkl">#N/A</definedName>
    <definedName name="hkjfgkjhkhj">#N/A</definedName>
    <definedName name="hostfee">'[24]Financ. Overview'!$H$12</definedName>
    <definedName name="hraiu_bottom">'[24]Financ. Overview'!#REF!</definedName>
    <definedName name="hvac">'[24]Financ. Overview'!#REF!</definedName>
    <definedName name="HWSheet">1</definedName>
    <definedName name="i">#N/A</definedName>
    <definedName name="j">#N/A</definedName>
    <definedName name="JB艰边津贴标准" localSheetId="3">'[25]J04-2分县基础数据'!$J$9:$J$2853</definedName>
    <definedName name="JB艰边津贴标准">'[26]J04-2分县基础数据'!$J$9:$J$2853</definedName>
    <definedName name="JB离休人员津补贴标准" localSheetId="3">'[25]J04-2分县基础数据'!$L$9:$L$2853</definedName>
    <definedName name="JB离休人员津补贴标准">'[26]J04-2分县基础数据'!$L$9:$L$2853</definedName>
    <definedName name="JB退休人员津补贴标准" localSheetId="3">'[25]J04-2分县基础数据'!$M$9:$M$2853</definedName>
    <definedName name="JB退休人员津补贴标准">'[26]J04-2分县基础数据'!$M$9:$M$2853</definedName>
    <definedName name="JB在职人员津补贴标准" localSheetId="3">'[25]J04-2分县基础数据'!$K$9:$K$2853</definedName>
    <definedName name="JB在职人员津补贴标准">'[26]J04-2分县基础数据'!$K$9:$K$2853</definedName>
    <definedName name="JC成本差异系数" localSheetId="3">'[25]J04-2分县基础数据'!$I$9:$I$2853</definedName>
    <definedName name="JC成本差异系数">'[26]J04-2分县基础数据'!$I$9:$I$2853</definedName>
    <definedName name="JC户籍人口" localSheetId="3">'[25]J04-2分县基础数据'!$N$9:$N$2853</definedName>
    <definedName name="JC户籍人口">'[26]J04-2分县基础数据'!$N$9:$N$2853</definedName>
    <definedName name="JC艰边类型" localSheetId="3">'[25]J04-2分县基础数据'!$G$9:$G$2853</definedName>
    <definedName name="JC艰边类型">'[26]J04-2分县基础数据'!$G$9:$G$2853</definedName>
    <definedName name="JC津补贴标准全国平均数" localSheetId="3">'[25]J04-2分县基础数据'!$K$5</definedName>
    <definedName name="JC津补贴标准全国平均数">'[26]J04-2分县基础数据'!$K$5</definedName>
    <definedName name="JC其他深度贫困地区标识" localSheetId="3">'[25]J04-2分县基础数据'!$H$9:$H$2853</definedName>
    <definedName name="JC其他深度贫困地区标识">'[26]J04-2分县基础数据'!$H$9:$H$2853</definedName>
    <definedName name="JC区划名称" localSheetId="3">'[25]J04-2分县基础数据'!$B$9:$B$2853</definedName>
    <definedName name="JC区划名称">'[26]J04-2分县基础数据'!$B$9:$B$2853</definedName>
    <definedName name="JC区域代码" localSheetId="3">'[25]J04-2分县基础数据'!$F$9:$F$2853</definedName>
    <definedName name="JC区域代码">'[26]J04-2分县基础数据'!$F$9:$F$2853</definedName>
    <definedName name="JC省份" localSheetId="3">'[25]J04-2分县基础数据'!$A$9:$A$2853</definedName>
    <definedName name="JC省份">'[26]J04-2分县基础数据'!$A$9:$A$2853</definedName>
    <definedName name="JC县区类别" localSheetId="3">'[25]J04-2分县基础数据'!$D$9:$D$2853</definedName>
    <definedName name="JC县区类别">'[26]J04-2分县基础数据'!$D$9:$D$2853</definedName>
    <definedName name="jdfajsfdj">#N/A</definedName>
    <definedName name="jdjfadsjf">#N/A</definedName>
    <definedName name="jgh">#N/A</definedName>
    <definedName name="jhgj">#N/A</definedName>
    <definedName name="jhkf">#N/A</definedName>
    <definedName name="jhkljl">#N/A</definedName>
    <definedName name="JH均衡度奖励" localSheetId="3">[25]F05改善均衡度奖励!$B$13:$B$53</definedName>
    <definedName name="JH均衡度奖励">[26]F05改善均衡度奖励!$B$13:$B$53</definedName>
    <definedName name="jjgajsdfjasd">#N/A</definedName>
    <definedName name="jjjjj">#N/A</definedName>
    <definedName name="jk">#N/A</definedName>
    <definedName name="JK中央承担支出责任" localSheetId="3">'[25]J04-2分县基础数据'!$BU$9:$BU$2853</definedName>
    <definedName name="JK中央承担支出责任">'[26]J04-2分县基础数据'!$BU$9:$BU$2853</definedName>
    <definedName name="jl">#N/A</definedName>
    <definedName name="jmjkhjkl">#N/A</definedName>
    <definedName name="JM城镇低保人数" localSheetId="3">'[25]J04-2分县基础数据'!$R$9:$R$2853</definedName>
    <definedName name="JM城镇低保人数">'[26]J04-2分县基础数据'!$R$9:$R$2853</definedName>
    <definedName name="JM村委会" localSheetId="3">'[25]J04-2分县基础数据'!$P$9:$P$2853</definedName>
    <definedName name="JM村委会">'[26]J04-2分县基础数据'!$P$9:$P$2853</definedName>
    <definedName name="JM孤儿人数" localSheetId="3">'[25]J04-2分县基础数据'!$T$9:$T$2853</definedName>
    <definedName name="JM孤儿人数">'[26]J04-2分县基础数据'!$T$9:$T$2853</definedName>
    <definedName name="JM农村低保人数" localSheetId="3">'[25]J04-2分县基础数据'!$S$9:$S$2853</definedName>
    <definedName name="JM农村低保人数">'[26]J04-2分县基础数据'!$S$9:$S$2853</definedName>
    <definedName name="JP建档立卡贫困人口" localSheetId="3">'[25]J04-2分县基础数据'!$V$9:$V$2853</definedName>
    <definedName name="JP建档立卡贫困人口">'[26]J04-2分县基础数据'!$V$9:$V$2853</definedName>
    <definedName name="JR公检法在职人数" localSheetId="3">'[25]J04-2分县基础数据'!$BL$9:$BL$2853</definedName>
    <definedName name="JR公检法在职人数">'[26]J04-2分县基础数据'!$BL$9:$BL$2853</definedName>
    <definedName name="JR行政在职人数" localSheetId="3">'[25]J04-2分县基础数据'!$BK$9:$BK$2853</definedName>
    <definedName name="JR行政在职人数">'[26]J04-2分县基础数据'!$BK$9:$BK$2853</definedName>
    <definedName name="JR教育在职人数" localSheetId="3">'[25]J04-2分县基础数据'!$BM$9:$BM$2853</definedName>
    <definedName name="JR教育在职人数">'[26]J04-2分县基础数据'!$BM$9:$BM$2853</definedName>
    <definedName name="JR离休人数" localSheetId="3">'[25]J04-2分县基础数据'!$BR$9:$BR$2853</definedName>
    <definedName name="JR离休人数">'[26]J04-2分县基础数据'!$BR$9:$BR$2853</definedName>
    <definedName name="JR其他在职人数" localSheetId="3">'[25]J04-2分县基础数据'!$BQ$9:$BQ$2853</definedName>
    <definedName name="JR其他在职人数">'[26]J04-2分县基础数据'!$BQ$9:$BQ$2853</definedName>
    <definedName name="JR其他在职人数60﹪" localSheetId="3">'[25]J04-2分县基础数据'!$BP$9:$BP$2853</definedName>
    <definedName name="JR其他在职人数60﹪">'[26]J04-2分县基础数据'!$BP$9:$BP$2853</definedName>
    <definedName name="JR退休人数" localSheetId="3">'[25]J04-2分县基础数据'!$BS$9:$BS$2853</definedName>
    <definedName name="JR退休人数">'[26]J04-2分县基础数据'!$BS$9:$BS$2853</definedName>
    <definedName name="JR卫生在职人数60﹪" localSheetId="3">'[25]J04-2分县基础数据'!$BO$9:$BO$2853</definedName>
    <definedName name="JR卫生在职人数60﹪">'[26]J04-2分县基础数据'!$BO$9:$BO$2853</definedName>
    <definedName name="JR在职人数小计" localSheetId="3">'[25]J04-2分县基础数据'!$BJ$9:$BJ$2853</definedName>
    <definedName name="JR在职人数小计">'[26]J04-2分县基础数据'!$BJ$9:$BJ$2853</definedName>
    <definedName name="JS11002一般性转移支付收入" localSheetId="3">'[25]J04-1分省基础数据'!$Q$13:$Q$53</definedName>
    <definedName name="JS11002一般性转移支付收入">'[26]J04-1分省基础数据'!$Q$13:$Q$53</definedName>
    <definedName name="JS11003专项转移支付收入" localSheetId="3">'[25]J04-1分省基础数据'!$R$13:$R$53</definedName>
    <definedName name="JS11003专项转移支付收入">'[26]J04-1分省基础数据'!$R$13:$R$53</definedName>
    <definedName name="JS2一般公共预算支出" localSheetId="3">'[25]J04-1分省基础数据'!$S$13:$S$53</definedName>
    <definedName name="JS2一般公共预算支出">'[26]J04-1分省基础数据'!$S$13:$S$53</definedName>
    <definedName name="JS补助范围标识" localSheetId="3">'[25]J04-1分省基础数据'!$J$13:$J$53</definedName>
    <definedName name="JS补助范围标识">'[26]J04-1分省基础数据'!$J$13:$J$53</definedName>
    <definedName name="JS公用经费标准" localSheetId="3">'[25]J04-1分省基础数据'!$I$13:$I$53</definedName>
    <definedName name="JS公用经费标准">'[26]J04-1分省基础数据'!$I$13:$I$53</definedName>
    <definedName name="JS减税规模" localSheetId="3">'[25]J04-1分省基础数据'!$M$13:$M$53</definedName>
    <definedName name="JS减税规模">'[26]J04-1分省基础数据'!$M$13:$M$53</definedName>
    <definedName name="JS困难系数" localSheetId="3">'[25]J04-1分省基础数据'!$F$13:$F$53</definedName>
    <definedName name="JS困难系数">'[26]J04-1分省基础数据'!$F$13:$F$53</definedName>
    <definedName name="JS区域" localSheetId="3">'[25]J04-1分省基础数据'!$C$13:$C$53</definedName>
    <definedName name="JS区域">'[26]J04-1分省基础数据'!$C$13:$C$53</definedName>
    <definedName name="JS省份" localSheetId="3">'[25]J04-1分省基础数据'!$D$13:$D$53</definedName>
    <definedName name="JS省份">'[26]J04-1分省基础数据'!$D$13:$D$53</definedName>
    <definedName name="JS省份编码" localSheetId="3">'[25]J04-1分省基础数据'!$B$13:$B$53</definedName>
    <definedName name="JS省份编码">'[26]J04-1分省基础数据'!$B$13:$B$53</definedName>
    <definedName name="JS省行" localSheetId="3">INDEX('1-4县本级一般公共预算支出情况表（公开到项级）'!JS省份,ROW()-12,0)</definedName>
    <definedName name="JS省行">INDEX(JS省份,ROW()-12,0)</definedName>
    <definedName name="JS省级努力系数" localSheetId="3">'[25]C02省级努力程度系数'!$E$13:$E$53</definedName>
    <definedName name="JS省级努力系数">'[26]C02省级努力程度系数'!$E$13:$E$53</definedName>
    <definedName name="JS增值税" localSheetId="3">'[25]J04-1分省基础数据'!$N$13:$N$53</definedName>
    <definedName name="JS增值税">'[26]J04-1分省基础数据'!$N$13:$N$53</definedName>
    <definedName name="JX城镇初中生" localSheetId="3">'[25]J04-2分县基础数据'!$AK$9:$AK$2853</definedName>
    <definedName name="JX城镇初中生">'[26]J04-2分县基础数据'!$AK$9:$AK$2853</definedName>
    <definedName name="JX城镇小学生" localSheetId="3">'[25]J04-2分县基础数据'!$AS$9:$AS$2853</definedName>
    <definedName name="JX城镇小学生">'[26]J04-2分县基础数据'!$AS$9:$AS$2853</definedName>
    <definedName name="JX农村初中生" localSheetId="3">'[25]J04-2分县基础数据'!$AN$9:$AN$2853</definedName>
    <definedName name="JX农村初中生">'[26]J04-2分县基础数据'!$AN$9:$AN$2853</definedName>
    <definedName name="JX农村小学生" localSheetId="3">'[25]J04-2分县基础数据'!$AW$9:$AW$2853</definedName>
    <definedName name="JX农村小学生">'[26]J04-2分县基础数据'!$AW$9:$AW$2853</definedName>
    <definedName name="JX农村学生营养改善试点" localSheetId="3">'[25]J04-2分县基础数据'!$X$9:$X$2853</definedName>
    <definedName name="JX农村学生营养改善试点">'[26]J04-2分县基础数据'!$X$9:$X$2853</definedName>
    <definedName name="JX普高学生" localSheetId="3">'[25]J04-2分县基础数据'!$AA$9:$AA$2853</definedName>
    <definedName name="JX普高学生">'[26]J04-2分县基础数据'!$AA$9:$AA$2853</definedName>
    <definedName name="JX特校学生" localSheetId="3">'[25]J04-2分县基础数据'!$AX$9:$AX$2853</definedName>
    <definedName name="JX特校学生">'[26]J04-2分县基础数据'!$AX$9:$AX$2853</definedName>
    <definedName name="JX幼儿园学生" localSheetId="3">'[25]J04-2分县基础数据'!$BB$9:$BB$2853</definedName>
    <definedName name="JX幼儿园学生">'[26]J04-2分县基础数据'!$BB$9:$BB$2853</definedName>
    <definedName name="JX中职学生" localSheetId="3">'[25]J04-2分县基础数据'!$AE$9:$AE$2853</definedName>
    <definedName name="JX中职学生">'[26]J04-2分县基础数据'!$AE$9:$AE$2853</definedName>
    <definedName name="JZ应付利息" localSheetId="3">'[25]J04-2分县基础数据'!$BG$9:$BG$2853</definedName>
    <definedName name="JZ应付利息">'[26]J04-2分县基础数据'!$BG$9:$BG$2853</definedName>
    <definedName name="J分配资金_付息" localSheetId="3">[25]J02分配因素!$G$5</definedName>
    <definedName name="J分配资金_付息">[26]J02分配因素!$G$5</definedName>
    <definedName name="J分配资金_工资" localSheetId="3">[25]J02分配因素!$D$5</definedName>
    <definedName name="J分配资金_工资">[26]J02分配因素!$D$5</definedName>
    <definedName name="J分配资金_绩效" localSheetId="3">[25]J02分配因素!$L$5</definedName>
    <definedName name="J分配资金_绩效">[26]J02分配因素!$L$5</definedName>
    <definedName name="J分配资金_减税" localSheetId="3">[25]J02分配因素!$H$5</definedName>
    <definedName name="J分配资金_减税">[26]J02分配因素!$H$5</definedName>
    <definedName name="J分配资金_均衡" localSheetId="3">[25]J02分配因素!$I$5</definedName>
    <definedName name="J分配资金_均衡">[26]J02分配因素!$I$5</definedName>
    <definedName name="J分配资金_均衡横向" localSheetId="3">[25]J02分配因素!$J$5</definedName>
    <definedName name="J分配资金_均衡横向">[26]J02分配因素!$J$5</definedName>
    <definedName name="J分配资金_均衡纵向" localSheetId="3">[25]J02分配因素!$K$5</definedName>
    <definedName name="J分配资金_均衡纵向">[26]J02分配因素!$K$5</definedName>
    <definedName name="J分配资金_民生" localSheetId="3">[25]J02分配因素!$F$5</definedName>
    <definedName name="J分配资金_民生">[26]J02分配因素!$F$5</definedName>
    <definedName name="J分配资金_深度贫困" localSheetId="3">[25]J02分配因素!$M$5</definedName>
    <definedName name="J分配资金_深度贫困">[26]J02分配因素!$M$5</definedName>
    <definedName name="J分配资金_特殊" localSheetId="3">[25]J02分配因素!$N$5</definedName>
    <definedName name="J分配资金_特殊">[26]J02分配因素!$N$5</definedName>
    <definedName name="J分配资金_运转" localSheetId="3">[25]J02分配因素!$E$5</definedName>
    <definedName name="J分配资金_运转">[26]J02分配因素!$E$5</definedName>
    <definedName name="J分配资金_总额" localSheetId="3">[25]J02分配因素!$B$5</definedName>
    <definedName name="J分配资金_总额">[26]J02分配因素!$B$5</definedName>
    <definedName name="J基础编码" localSheetId="3">'[25]J04-2分县基础数据'!$C$9:$C$2853</definedName>
    <definedName name="J基础编码">'[26]J04-2分县基础数据'!$C$9:$C$2853</definedName>
    <definedName name="J基础数据" localSheetId="3">'[25]J04-2分县基础数据'!$B$9:$BE$2853</definedName>
    <definedName name="J基础数据">'[26]J04-2分县基础数据'!$B$9:$BE$2853</definedName>
    <definedName name="J区划编码_2019" localSheetId="3">[25]J01编码表!$A$4:$A$3246</definedName>
    <definedName name="J区划编码_2019">[26]J01编码表!$A$4:$A$3246</definedName>
    <definedName name="k">#N/A</definedName>
    <definedName name="kdfkasj">#N/A</definedName>
    <definedName name="kg">#N/A</definedName>
    <definedName name="kgak">#N/A</definedName>
    <definedName name="kjhljk">#N/A</definedName>
    <definedName name="kjhluyi">#N/A</definedName>
    <definedName name="kjlhj">#N/A</definedName>
    <definedName name="kkkk" localSheetId="3">#REF!</definedName>
    <definedName name="kkkk">#REF!</definedName>
    <definedName name="l">#N/A</definedName>
    <definedName name="lkghjk">#N/A</definedName>
    <definedName name="lkjhh">#N/A</definedName>
    <definedName name="luil">#N/A</definedName>
    <definedName name="mj" localSheetId="3">#REF!</definedName>
    <definedName name="mj">#REF!</definedName>
    <definedName name="Module.Prix_SMC">#N/A</definedName>
    <definedName name="MS城市低保人数" localSheetId="3">[33]财政部保基本民生!#REF!</definedName>
    <definedName name="MS城市低保人数">[34]财政部保基本民生!#REF!</definedName>
    <definedName name="MS城乡居民基本医疗保险" localSheetId="3">[33]财政部保基本民生!#REF!</definedName>
    <definedName name="MS城乡居民基本医疗保险">[34]财政部保基本民生!#REF!</definedName>
    <definedName name="MS城乡居民社会养老保险" localSheetId="3">[33]财政部保基本民生!#REF!</definedName>
    <definedName name="MS城乡居民社会养老保险">[34]财政部保基本民生!#REF!</definedName>
    <definedName name="MS城镇初中生" localSheetId="3">[33]财政部保基本民生!#REF!</definedName>
    <definedName name="MS城镇初中生">[34]财政部保基本民生!#REF!</definedName>
    <definedName name="MS城镇小学生" localSheetId="3">[33]财政部保基本民生!#REF!</definedName>
    <definedName name="MS城镇小学生">[34]财政部保基本民生!#REF!</definedName>
    <definedName name="MS初中公用经费补助" localSheetId="3">[33]财政部保基本民生!#REF!</definedName>
    <definedName name="MS初中公用经费补助">[34]财政部保基本民生!#REF!</definedName>
    <definedName name="MS村委会" localSheetId="3">[33]财政部保基本民生!#REF!</definedName>
    <definedName name="MS村委会">[34]财政部保基本民生!#REF!</definedName>
    <definedName name="MS孤儿人口数" localSheetId="3">[33]财政部保基本民生!#REF!</definedName>
    <definedName name="MS孤儿人口数">[34]财政部保基本民生!#REF!</definedName>
    <definedName name="MS基本公共卫生服务" localSheetId="3">[33]财政部保基本民生!#REF!</definedName>
    <definedName name="MS基本公共卫生服务">[34]财政部保基本民生!#REF!</definedName>
    <definedName name="MS计划生育" localSheetId="3">[33]财政部保基本民生!#REF!</definedName>
    <definedName name="MS计划生育">[34]财政部保基本民生!#REF!</definedName>
    <definedName name="MS老龄人口" localSheetId="3">[33]财政部保基本民生!#REF!</definedName>
    <definedName name="MS老龄人口">[34]财政部保基本民生!#REF!</definedName>
    <definedName name="MS免除普通高中建档立卡等家庭经济困难学生学杂费" localSheetId="3">[33]财政部保基本民生!#REF!</definedName>
    <definedName name="MS免除普通高中建档立卡等家庭经济困难学生学杂费">[34]财政部保基本民生!#REF!</definedName>
    <definedName name="MS农村初中学生" localSheetId="3">[33]财政部保基本民生!#REF!</definedName>
    <definedName name="MS农村初中学生">[34]财政部保基本民生!#REF!</definedName>
    <definedName name="MS农村低保人数" localSheetId="3">[33]财政部保基本民生!#REF!</definedName>
    <definedName name="MS农村低保人数">[34]财政部保基本民生!#REF!</definedName>
    <definedName name="MS农村小学生" localSheetId="3">[33]财政部保基本民生!#REF!</definedName>
    <definedName name="MS农村小学生">[34]财政部保基本民生!#REF!</definedName>
    <definedName name="MS农村学生营养改善试点县" localSheetId="3">[33]财政部保基本民生!#REF!</definedName>
    <definedName name="MS农村学生营养改善试点县">[34]财政部保基本民生!#REF!</definedName>
    <definedName name="MS农村义务教育学生营养改善计划" localSheetId="3">[33]财政部保基本民生!#REF!</definedName>
    <definedName name="MS农村义务教育学生营养改善计划">[34]财政部保基本民生!#REF!</definedName>
    <definedName name="MS贫困寄宿生生活补助" localSheetId="3">[33]财政部保基本民生!#REF!</definedName>
    <definedName name="MS贫困寄宿生生活补助">[34]财政部保基本民生!#REF!</definedName>
    <definedName name="MS贫困人数" localSheetId="3">[33]财政部保基本民生!#REF!</definedName>
    <definedName name="MS贫困人数">[34]财政部保基本民生!#REF!</definedName>
    <definedName name="MS普高学生" localSheetId="3">[33]财政部保基本民生!#REF!</definedName>
    <definedName name="MS普高学生">[34]财政部保基本民生!#REF!</definedName>
    <definedName name="MS普通高中学生助学金" localSheetId="3">[33]财政部保基本民生!#REF!</definedName>
    <definedName name="MS普通高中学生助学金">[34]财政部保基本民生!#REF!</definedName>
    <definedName name="MS特校生" localSheetId="3">[33]财政部保基本民生!#REF!</definedName>
    <definedName name="MS特校生">[34]财政部保基本民生!#REF!</definedName>
    <definedName name="MS小学公用经费补助" localSheetId="3">[33]财政部保基本民生!#REF!</definedName>
    <definedName name="MS小学公用经费补助">[34]财政部保基本民生!#REF!</definedName>
    <definedName name="MS养老缴费人数" localSheetId="3">[33]财政部保基本民生!#REF!</definedName>
    <definedName name="MS养老缴费人数">[34]财政部保基本民生!#REF!</definedName>
    <definedName name="MS幼儿学生" localSheetId="3">[33]财政部保基本民生!#REF!</definedName>
    <definedName name="MS幼儿学生">[34]财政部保基本民生!#REF!</definedName>
    <definedName name="MS中职困难学生补助" localSheetId="3">[33]财政部保基本民生!#REF!</definedName>
    <definedName name="MS中职困难学生补助">[34]财政部保基本民生!#REF!</definedName>
    <definedName name="MS中职学生" localSheetId="3">[33]财政部保基本民生!#REF!</definedName>
    <definedName name="MS中职学生">[34]财政部保基本民生!#REF!</definedName>
    <definedName name="MS总人口" localSheetId="3">[33]财政部保基本民生!#REF!</definedName>
    <definedName name="MS总人口">[34]财政部保基本民生!#REF!</definedName>
    <definedName name="OS" localSheetId="3">[35]Open!#REF!</definedName>
    <definedName name="OS">[36]Open!#REF!</definedName>
    <definedName name="pr_toolbox">[24]Toolbox!$A$3:$I$80</definedName>
    <definedName name="_xlnm.Print_Area" localSheetId="3">'1-4县本级一般公共预算支出情况表（公开到项级）'!$B$1:$E$1324</definedName>
    <definedName name="Print_Area_1">#N/A</definedName>
    <definedName name="Print_Area_MI" localSheetId="3">#REF!</definedName>
    <definedName name="Print_Area_MI">#REF!</definedName>
    <definedName name="_xlnm.Print_Titles" localSheetId="3">'1-4县本级一般公共预算支出情况表（公开到项级）'!$1:$3</definedName>
    <definedName name="Print_Titles_1">#N/A</definedName>
    <definedName name="Prix_SMC">#N/A</definedName>
    <definedName name="q" localSheetId="3">#REF!</definedName>
    <definedName name="q">#REF!</definedName>
    <definedName name="rf" localSheetId="3">#REF!</definedName>
    <definedName name="rf">#REF!</definedName>
    <definedName name="rrrr" localSheetId="3">#REF!</definedName>
    <definedName name="rrrr">#REF!</definedName>
    <definedName name="rt" localSheetId="3">#REF!</definedName>
    <definedName name="rt">#REF!</definedName>
    <definedName name="rwerwe" localSheetId="3">#REF!</definedName>
    <definedName name="rwerwe">#REF!</definedName>
    <definedName name="s" localSheetId="3">#REF!</definedName>
    <definedName name="s">#REF!</definedName>
    <definedName name="s_c_list" localSheetId="3">[37]Toolbox!$A$7:$H$969</definedName>
    <definedName name="s_c_list">[38]Toolbox!$A$7:$H$969</definedName>
    <definedName name="saagasf">#N/A</definedName>
    <definedName name="sadfaffdas">#N/A</definedName>
    <definedName name="sadfas">#N/A</definedName>
    <definedName name="sadfasdf">#N/A</definedName>
    <definedName name="sadfasfw">#N/A</definedName>
    <definedName name="sadffdag">#N/A</definedName>
    <definedName name="sadfx">#N/A</definedName>
    <definedName name="sadgafasdd">#N/A</definedName>
    <definedName name="sadgafasfd">#N/A</definedName>
    <definedName name="sadgafsdwa">#N/A</definedName>
    <definedName name="sadgasdf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CG" localSheetId="3">'[39]G.1R-Shou COP Gf'!#REF!</definedName>
    <definedName name="SCG">'[40]G.1R-Shou COP Gf'!#REF!</definedName>
    <definedName name="sd" localSheetId="3" hidden="1">#REF!</definedName>
    <definedName name="sd" hidden="1">#REF!</definedName>
    <definedName name="sdafg">#N/A</definedName>
    <definedName name="sdasqw">#N/A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fw">#N/A</definedName>
    <definedName name="sdfwsa">#N/A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lfee">'[24]Financ. Overview'!$H$13</definedName>
    <definedName name="sdsaaa">#N/A</definedName>
    <definedName name="sdsfccxxx">#N/A</definedName>
    <definedName name="sfdg">#N/A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gd">#N/A</definedName>
    <definedName name="solar_ratio" localSheetId="3">'[41]POWER ASSUMPTIONS'!$H$7</definedName>
    <definedName name="solar_ratio">'[42]POWER ASSUMPTIONS'!$H$7</definedName>
    <definedName name="ss" localSheetId="3">#REF!</definedName>
    <definedName name="ss">#REF!</definedName>
    <definedName name="ss7fee">'[24]Financ. Overview'!$H$18</definedName>
    <definedName name="ssfafag">#N/A</definedName>
    <definedName name="subsfee">'[24]Financ. Overview'!$H$14</definedName>
    <definedName name="TableName">"Dummy"</definedName>
    <definedName name="toolbox" localSheetId="3">[43]Toolbox!$C$5:$T$1578</definedName>
    <definedName name="toolbox">[44]Toolbox!$C$5:$T$1578</definedName>
    <definedName name="tr" localSheetId="3">#REF!</definedName>
    <definedName name="tr">#REF!</definedName>
    <definedName name="try">#N/A</definedName>
    <definedName name="tt" localSheetId="3">#REF!</definedName>
    <definedName name="tt">#REF!</definedName>
    <definedName name="ttt" localSheetId="3">#REF!</definedName>
    <definedName name="ttt">#REF!</definedName>
    <definedName name="tttt" localSheetId="3">#REF!</definedName>
    <definedName name="tttt">#REF!</definedName>
    <definedName name="uu" localSheetId="3">#REF!</definedName>
    <definedName name="uu">#REF!</definedName>
    <definedName name="uyi">#N/A</definedName>
    <definedName name="V5.1Fee">'[24]Financ. Overview'!$H$15</definedName>
    <definedName name="w" localSheetId="3">#REF!</definedName>
    <definedName name="w">#REF!</definedName>
    <definedName name="we" localSheetId="3">#REF!</definedName>
    <definedName name="we">#REF!</definedName>
    <definedName name="ws" localSheetId="3">#REF!</definedName>
    <definedName name="ws">#REF!</definedName>
    <definedName name="ww" localSheetId="3" hidden="1">#REF!</definedName>
    <definedName name="ww" hidden="1">#REF!</definedName>
    <definedName name="www" localSheetId="3">#REF!</definedName>
    <definedName name="www">#REF!</definedName>
    <definedName name="XC标准偏差倍数" localSheetId="3">'[25]C01县级测算'!$C$3</definedName>
    <definedName name="XC标准偏差倍数">'[26]C01县级测算'!$C$3</definedName>
    <definedName name="XC系数上限" localSheetId="3">'[25]C01县级测算'!$B$3</definedName>
    <definedName name="XC系数上限">'[26]C01县级测算'!$B$3</definedName>
    <definedName name="XC系数下限" localSheetId="3">'[25]C01县级测算'!$A$3</definedName>
    <definedName name="XC系数下限">'[26]C01县级测算'!$A$3</definedName>
    <definedName name="XMFL" localSheetId="3">[45]项目类型!$F$3:$F$75</definedName>
    <definedName name="XMFL">[46]项目类型!$F$3:$F$75</definedName>
    <definedName name="XMFL2" localSheetId="3">[47]项目类型!$F$3:$F$75</definedName>
    <definedName name="XMFL2">[48]项目类型!$F$3:$F$75</definedName>
    <definedName name="XQJ保工资需求基数" localSheetId="3">[25]G01三保和付息需求基数!$F$9:$F$2853</definedName>
    <definedName name="XQJ保工资需求基数">[26]G01三保和付息需求基数!$F$9:$F$2853</definedName>
    <definedName name="XQJ保民生需求基数" localSheetId="3">[25]G01三保和付息需求基数!$L$9:$L$2853</definedName>
    <definedName name="XQJ保民生需求基数">[26]G01三保和付息需求基数!$L$9:$L$2853</definedName>
    <definedName name="XQJ保运转需求基数" localSheetId="3">[25]G01三保和付息需求基数!$I$9:$I$2853</definedName>
    <definedName name="XQJ保运转需求基数">[26]G01三保和付息需求基数!$I$9:$I$2853</definedName>
    <definedName name="XQJ付息需求基数" localSheetId="3">[25]G01三保和付息需求基数!$O$9:$O$2853</definedName>
    <definedName name="XQJ付息需求基数">[26]G01三保和付息需求基数!$O$9:$O$2853</definedName>
    <definedName name="XQ保工资需求" localSheetId="3">[49]保工资运转!#REF!</definedName>
    <definedName name="XQ保工资需求">[50]保工资运转!#REF!</definedName>
    <definedName name="XQ保民生需求" localSheetId="3">[33]财政部保基本民生!#REF!</definedName>
    <definedName name="XQ保民生需求">[34]财政部保基本民生!#REF!</definedName>
    <definedName name="XQ保运转需求" localSheetId="3">[49]保工资运转!#REF!</definedName>
    <definedName name="XQ保运转需求">[50]保工资运转!#REF!</definedName>
    <definedName name="XQ津补贴需求" localSheetId="3">[49]保工资运转!#REF!</definedName>
    <definedName name="XQ津补贴需求">[50]保工资运转!#REF!</definedName>
    <definedName name="XQ调整后的保工资需求" localSheetId="3">'[25]C01县级测算'!$I$9:$I$2853</definedName>
    <definedName name="XQ调整后的保工资需求">'[26]C01县级测算'!$I$9:$I$2853</definedName>
    <definedName name="XS补助对象系数" localSheetId="3">'[25]C01县级测算'!$D$9:$D$2853</definedName>
    <definedName name="XS补助对象系数">'[26]C01县级测算'!$D$9:$D$2853</definedName>
    <definedName name="XS付息分档系数" localSheetId="3">'[25]C01县级测算'!$AB$9:$AB$2853</definedName>
    <definedName name="XS付息分档系数">'[26]C01县级测算'!$AB$9:$AB$2853</definedName>
    <definedName name="XS工资分档系数" localSheetId="3">'[25]C01县级测算'!$L$9:$L$2853</definedName>
    <definedName name="XS工资分档系数">'[26]C01县级测算'!$L$9:$L$2853</definedName>
    <definedName name="XS津补贴分档系数" localSheetId="3">'[25]C01县级测算'!$P$9:$P$2853</definedName>
    <definedName name="XS津补贴分档系数">'[26]C01县级测算'!$P$9:$P$2853</definedName>
    <definedName name="XS民生分档系数" localSheetId="3">'[25]C01县级测算'!$X$9:$X$2853</definedName>
    <definedName name="XS民生分档系数">'[26]C01县级测算'!$X$9:$X$2853</definedName>
    <definedName name="XS运转分档系数" localSheetId="3">'[25]C01县级测算'!$T$9:$T$2853</definedName>
    <definedName name="XS运转分档系数">'[26]C01县级测算'!$T$9:$T$2853</definedName>
    <definedName name="y" localSheetId="3">#REF!</definedName>
    <definedName name="y">#REF!</definedName>
    <definedName name="yyyy" localSheetId="3">#REF!</definedName>
    <definedName name="yyyy">#REF!</definedName>
    <definedName name="YZ公用经费标准_公检法" localSheetId="3">[49]保工资运转!#REF!</definedName>
    <definedName name="YZ公用经费标准_公检法">[50]保工资运转!#REF!</definedName>
    <definedName name="YZ公用经费标准_行政" localSheetId="3">[49]保工资运转!#REF!</definedName>
    <definedName name="YZ公用经费标准_行政">[50]保工资运转!#REF!</definedName>
    <definedName name="YZ公用经费标准_其他" localSheetId="3">[49]保工资运转!#REF!</definedName>
    <definedName name="YZ公用经费标准_其他">[50]保工资运转!#REF!</definedName>
    <definedName name="YZ津补贴标准_离休" localSheetId="3">[49]保工资运转!#REF!</definedName>
    <definedName name="YZ津补贴标准_离休">[50]保工资运转!#REF!</definedName>
    <definedName name="YZ津补贴标准_退休" localSheetId="3">[49]保工资运转!#REF!</definedName>
    <definedName name="YZ津补贴标准_退休">[50]保工资运转!#REF!</definedName>
    <definedName name="YZ津补贴标准_在职" localSheetId="3">[49]保工资运转!#REF!</definedName>
    <definedName name="YZ津补贴标准_在职">[50]保工资运转!#REF!</definedName>
    <definedName name="Z32_Cost_red">'[24]Financ. Overview'!#REF!</definedName>
    <definedName name="ZCSX" localSheetId="3">[51]下拉选项!$I$3:$I$14</definedName>
    <definedName name="ZCSX">[52]下拉选项!$I$3:$I$14</definedName>
    <definedName name="保险" localSheetId="3">'[10]SW-TEO'!#REF!</definedName>
    <definedName name="保险">'[11]SW-TEO'!#REF!</definedName>
    <definedName name="本级标准收入2004年" localSheetId="3">[53]本年收入合计!$E$4:$E$184</definedName>
    <definedName name="本级标准收入2004年">[54]本年收入合计!$E$4:$E$184</definedName>
    <definedName name="本年" localSheetId="3">'[55]1-4余额表'!$L$3</definedName>
    <definedName name="本年">'[56]1-4余额表'!$L$3</definedName>
    <definedName name="拨款汇总_合计" localSheetId="3">SUM([57]汇总!XFB1:XFD1)</definedName>
    <definedName name="拨款汇总_合计">SUM([58]汇总!XFB1:XFD1)</definedName>
    <definedName name="部" localSheetId="3">#REF!</definedName>
    <definedName name="部">#REF!</definedName>
    <definedName name="财政供养" localSheetId="3">#REF!</definedName>
    <definedName name="财政供养">#REF!</definedName>
    <definedName name="财政供养人员增幅2004年" localSheetId="3">[59]财政供养人员增幅!$E$6</definedName>
    <definedName name="财政供养人员增幅2004年">[60]财政供养人员增幅!$E$6</definedName>
    <definedName name="财政供养人员增幅2004年分县" localSheetId="3">[59]财政供养人员增幅!$E$4:$E$184</definedName>
    <definedName name="财政供养人员增幅2004年分县">[60]财政供养人员增幅!$E$4:$E$184</definedName>
    <definedName name="成本差异系数" localSheetId="3">VLOOKUP([61]公路里程!$C1,[62]差异系数!$A$6:$C$229,3,)</definedName>
    <definedName name="成本差异系数">VLOOKUP([63]公路里程!$C1,[64]差异系数!$A$6:$C$229,3,)</definedName>
    <definedName name="城市维护费" localSheetId="3">VLOOKUP([61]公路里程!$D1,'[65]2009'!$A$10:$AS$255,40,)</definedName>
    <definedName name="城市维护费">VLOOKUP([63]公路里程!$D1,'[66]2009'!$A$10:$AS$255,40,)</definedName>
    <definedName name="赤字县图" localSheetId="3">#REF!</definedName>
    <definedName name="赤字县图">#REF!</definedName>
    <definedName name="处室" localSheetId="3">#REF!</definedName>
    <definedName name="处室">#REF!</definedName>
    <definedName name="村级标准支出" localSheetId="3">[67]村级支出!$E$4:$E$184</definedName>
    <definedName name="村级标准支出">[68]村级支出!$E$4:$E$184</definedName>
    <definedName name="村级支出" localSheetId="3">VLOOKUP([61]公路里程!$D1,'[69]L24'!$B$7:$Y$4958,9,)</definedName>
    <definedName name="村级支出">VLOOKUP([63]公路里程!$D1,'[70]L24'!$B$7:$Y$4958,9,)</definedName>
    <definedName name="大多数" localSheetId="3">[71]XL4Poppy!$A$15</definedName>
    <definedName name="大多数">[72]XL4Poppy!$A$15</definedName>
    <definedName name="大幅度" localSheetId="3">#REF!</definedName>
    <definedName name="大幅度">#REF!</definedName>
    <definedName name="当年" localSheetId="3">'[73]1-1余额表'!$L$1</definedName>
    <definedName name="当年">'[74]1-1余额表'!$L$1</definedName>
    <definedName name="地方病防治系数" localSheetId="3">VLOOKUP([61]公路里程!$C1,[62]data!$C$6:$AR$210,42,)</definedName>
    <definedName name="地方病防治系数">VLOOKUP([63]公路里程!$C1,[64]data!$C$6:$AR$210,42,)</definedName>
    <definedName name="地区" localSheetId="3">OFFSET('[73]1-1余额表'!$A$7,,,COUNTA('[73]1-1余额表'!$A:$A)-1)</definedName>
    <definedName name="地区">OFFSET('[74]1-1余额表'!$A$7,,,COUNTA('[74]1-1余额表'!$A:$A)-1)</definedName>
    <definedName name="地区名称" localSheetId="3">[75]封面!#REF!</definedName>
    <definedName name="地区名称">[76]封面!#REF!</definedName>
    <definedName name="地税" localSheetId="3" hidden="1">#REF!</definedName>
    <definedName name="地税" hidden="1">#REF!</definedName>
    <definedName name="第二产业分县2003年" localSheetId="3">[77]GDP!$G$4:$G$184</definedName>
    <definedName name="第二产业分县2003年">[78]GDP!$G$4:$G$184</definedName>
    <definedName name="第二产业合计2003年" localSheetId="3">[77]GDP!$G$4</definedName>
    <definedName name="第二产业合计2003年">[78]GDP!$G$4</definedName>
    <definedName name="第三产业分县2003年" localSheetId="3">[77]GDP!$H$4:$H$184</definedName>
    <definedName name="第三产业分县2003年">[78]GDP!$H$4:$H$184</definedName>
    <definedName name="第三产业合计2003年" localSheetId="3">[77]GDP!$H$4</definedName>
    <definedName name="第三产业合计2003年">[78]GDP!$H$4</definedName>
    <definedName name="饿" localSheetId="3">#REF!</definedName>
    <definedName name="饿">#REF!</definedName>
    <definedName name="凤飞飞" localSheetId="3" hidden="1">#REF!</definedName>
    <definedName name="凤飞飞" hidden="1">#REF!</definedName>
    <definedName name="耕地占用税分县2003年" localSheetId="3">[79]一般预算收入!$U$4:$U$184</definedName>
    <definedName name="耕地占用税分县2003年">[80]一般预算收入!$U$4:$U$184</definedName>
    <definedName name="耕地占用税合计2003年" localSheetId="3">[79]一般预算收入!$U$4</definedName>
    <definedName name="耕地占用税合计2003年">[80]一般预算收入!$U$4</definedName>
    <definedName name="工商税收2004年" localSheetId="3">[81]工商税收!$S$4:$S$184</definedName>
    <definedName name="工商税收2004年">[82]工商税收!$S$4:$S$184</definedName>
    <definedName name="工商税收合计2004年" localSheetId="3">[81]工商税收!$S$4</definedName>
    <definedName name="工商税收合计2004年">[82]工商税收!$S$4</definedName>
    <definedName name="公共安全部门" localSheetId="3">VLOOKUP([61]公路里程!$D1,'[65]2009'!$A$10:$AS$255,33,)</definedName>
    <definedName name="公共安全部门">VLOOKUP([63]公路里程!$D1,'[66]2009'!$A$10:$AS$255,33,)</definedName>
    <definedName name="公检法司部门编制数" localSheetId="3">[83]公检法司编制!$E$4:$E$184</definedName>
    <definedName name="公检法司部门编制数">[84]公检法司编制!$E$4:$E$184</definedName>
    <definedName name="公司主管部门" localSheetId="3">[85]有效性列表!$B$2:$B$7</definedName>
    <definedName name="公司主管部门">[86]有效性列表!$B$2:$B$7</definedName>
    <definedName name="公用标准支出" localSheetId="3">[87]合计!$E$4:$E$184</definedName>
    <definedName name="公用标准支出">[88]合计!$E$4:$E$184</definedName>
    <definedName name="还有" localSheetId="3">#REF!</definedName>
    <definedName name="还有">#REF!</definedName>
    <definedName name="行政部门" localSheetId="3">VLOOKUP([61]公路里程!$D1,'[65]2009'!$A$10:$AS$255,30,)</definedName>
    <definedName name="行政部门">VLOOKUP([63]公路里程!$D1,'[66]2009'!$A$10:$AS$255,30,)</definedName>
    <definedName name="行政管理部门编制数" localSheetId="3">[83]行政编制!$E$4:$E$184</definedName>
    <definedName name="行政管理部门编制数">[84]行政编制!$E$4:$E$184</definedName>
    <definedName name="行政区划" localSheetId="3">[85]区划对应表!$A$20:$A$36</definedName>
    <definedName name="行政区划">[86]区划对应表!$A$20:$A$36</definedName>
    <definedName name="行政区划级次" localSheetId="3">[85]有效性列表!$A$2:$A$6</definedName>
    <definedName name="行政区划级次">[86]有效性列表!$A$2:$A$6</definedName>
    <definedName name="行政区划名称">[89]区划对应表!$B$1:$B$19</definedName>
    <definedName name="汇率" localSheetId="3">#REF!</definedName>
    <definedName name="汇率">#REF!</definedName>
    <definedName name="机场" localSheetId="3">'[10]SW-TEO'!#REF!</definedName>
    <definedName name="机场">'[11]SW-TEO'!#REF!</definedName>
    <definedName name="基金处室" localSheetId="3">#REF!</definedName>
    <definedName name="基金处室">#REF!</definedName>
    <definedName name="基金金额" localSheetId="3">#REF!</definedName>
    <definedName name="基金金额">#REF!</definedName>
    <definedName name="基金科目" localSheetId="3">#REF!</definedName>
    <definedName name="基金科目">#REF!</definedName>
    <definedName name="基金类型" localSheetId="3">#REF!</definedName>
    <definedName name="基金类型">#REF!</definedName>
    <definedName name="建设情况" localSheetId="3">[90]指标项!$D$2:$D$3</definedName>
    <definedName name="建设情况">[91]指标项!$D$2:$D$3</definedName>
    <definedName name="交集补助比例">1/2</definedName>
    <definedName name="交通费" localSheetId="3">VLOOKUP([92]经费权重!$B1,[93]分县数据!$A$9:$BA$258,23,)</definedName>
    <definedName name="交通费">VLOOKUP([94]经费权重!$B1,[95]分县数据!$A$9:$BA$258,23,)</definedName>
    <definedName name="教育部门" localSheetId="3">VLOOKUP([61]公路里程!$D1,'[65]2009'!$A$10:$AS$255,34,)</definedName>
    <definedName name="教育部门">VLOOKUP([63]公路里程!$D1,'[66]2009'!$A$10:$AS$255,34,)</definedName>
    <definedName name="金额" localSheetId="3">#REF!</definedName>
    <definedName name="金额">#REF!</definedName>
    <definedName name="决算数" localSheetId="3">#REF!</definedName>
    <definedName name="决算数">#REF!</definedName>
    <definedName name="科目" localSheetId="3">#REF!</definedName>
    <definedName name="科目">#REF!</definedName>
    <definedName name="可比增幅上限" localSheetId="3">[25]J02分配因素!$B$10</definedName>
    <definedName name="可比增幅上限">[26]J02分配因素!$B$10</definedName>
    <definedName name="可比增幅下限" localSheetId="3">[25]J02分配因素!$B$11</definedName>
    <definedName name="可比增幅下限">[26]J02分配因素!$B$11</definedName>
    <definedName name="昆明" localSheetId="3">'[10]SW-TEO'!#REF!</definedName>
    <definedName name="昆明">'[11]SW-TEO'!#REF!</definedName>
    <definedName name="类型" localSheetId="3">#REF!</definedName>
    <definedName name="类型">#REF!</definedName>
    <definedName name="离退休" localSheetId="3">VLOOKUP([61]公路里程!$D1,[96]Sheet1!$A$3:$J$252,2,)</definedName>
    <definedName name="离退休">VLOOKUP([63]公路里程!$D1,[97]Sheet1!$A$3:$J$252,2,)</definedName>
    <definedName name="连通方式" localSheetId="3">[90]指标项!$F$2:$F$6</definedName>
    <definedName name="连通方式">[91]指标项!$F$2:$F$6</definedName>
    <definedName name="连通性质" localSheetId="3">[90]指标项!$E$2:$E$5</definedName>
    <definedName name="连通性质">[91]指标项!$E$2:$E$5</definedName>
    <definedName name="林业部门" localSheetId="3">VLOOKUP([61]公路里程!$D1,[96]Sheet1!$A$3:$J$252,6,)</definedName>
    <definedName name="林业部门">VLOOKUP([63]公路里程!$D1,[97]Sheet1!$A$3:$J$252,6,)</definedName>
    <definedName name="农林水气" localSheetId="3">[98]D011H403!$A$5:$C$60</definedName>
    <definedName name="农林水气">[99]D011H403!$A$5:$C$60</definedName>
    <definedName name="农业部门" localSheetId="3">VLOOKUP([61]公路里程!$D1,[96]Sheet1!$A$7:$J$252,5,)</definedName>
    <definedName name="农业部门">VLOOKUP([63]公路里程!$D1,[97]Sheet1!$A$7:$J$252,5,)</definedName>
    <definedName name="农业人口2003年" localSheetId="3">[100]农业人口!$E$4:$E$184</definedName>
    <definedName name="农业人口2003年">[101]农业人口!$E$4:$E$184</definedName>
    <definedName name="农业税分县2003年" localSheetId="3">[79]一般预算收入!$S$4:$S$184</definedName>
    <definedName name="农业税分县2003年">[80]一般预算收入!$S$4:$S$184</definedName>
    <definedName name="农业税合计2003年" localSheetId="3">[79]一般预算收入!$S$4</definedName>
    <definedName name="农业税合计2003年">[80]一般预算收入!$S$4</definedName>
    <definedName name="农业特产税分县2003年" localSheetId="3">[79]一般预算收入!$T$4:$T$184</definedName>
    <definedName name="农业特产税分县2003年">[80]一般预算收入!$T$4:$T$184</definedName>
    <definedName name="农业特产税合计2003年" localSheetId="3">[79]一般预算收入!$T$4</definedName>
    <definedName name="农业特产税合计2003年">[80]一般预算收入!$T$4</definedName>
    <definedName name="农业用地面积" localSheetId="3">[102]农业用地!$E$4:$E$184</definedName>
    <definedName name="农业用地面积">[103]农业用地!$E$4:$E$184</definedName>
    <definedName name="平台" localSheetId="3">'[10]SW-TEO'!#REF!</definedName>
    <definedName name="平台">'[11]SW-TEO'!#REF!</definedName>
    <definedName name="平台法人性质" localSheetId="3">[104]参数表!$D$2:$D$4</definedName>
    <definedName name="平台法人性质">[105]参数表!$D$2:$D$4</definedName>
    <definedName name="其他补助比例">40%</definedName>
    <definedName name="其他限制开发区资金规模">10</definedName>
    <definedName name="其他支出" localSheetId="3">VLOOKUP([61]公路里程!$D1,'[65]2009'!$A$10:$AS$255,45,)</definedName>
    <definedName name="其他支出">VLOOKUP([63]公路里程!$D1,'[66]2009'!$A$10:$AS$255,45,)</definedName>
    <definedName name="契税分县2003年" localSheetId="3">[79]一般预算收入!$V$4:$V$184</definedName>
    <definedName name="契税分县2003年">[80]一般预算收入!$V$4:$V$184</definedName>
    <definedName name="契税合计2003年" localSheetId="3">[79]一般预算收入!$V$4</definedName>
    <definedName name="契税合计2003年">[80]一般预算收入!$V$4</definedName>
    <definedName name="取暖费" localSheetId="3">VLOOKUP([92]经费权重!$B1,[93]分县数据!$A$9:$BA$258,21,)</definedName>
    <definedName name="取暖费">VLOOKUP([94]经费权重!$B1,[95]分县数据!$A$9:$BA$258,21,)</definedName>
    <definedName name="去年" localSheetId="3">'[55]1-4余额表'!$L$4</definedName>
    <definedName name="去年">'[56]1-4余额表'!$L$4</definedName>
    <definedName name="全部担保" localSheetId="3">OFFSET('[73]1-1余额表'!$G$7,,,COUNTA('[73]1-1余额表'!$G:$G)-1)</definedName>
    <definedName name="全部担保">OFFSET('[74]1-1余额表'!$G$7,,,COUNTA('[74]1-1余额表'!$G:$G)-1)</definedName>
    <definedName name="全部一般" localSheetId="3">OFFSET('[73]1-1余额表'!$E$7,,,COUNTA('[73]1-1余额表'!$E:$E)-1)</definedName>
    <definedName name="全部一般">OFFSET('[74]1-1余额表'!$E$7,,,COUNTA('[74]1-1余额表'!$E:$E)-1)</definedName>
    <definedName name="全部余额" localSheetId="3">OFFSET('[73]1-1余额表'!$C$7,,,COUNTA('[73]1-1余额表'!$C:$C)-1)</definedName>
    <definedName name="全部余额">OFFSET('[74]1-1余额表'!$C$7,,,COUNTA('[74]1-1余额表'!$C:$C)-1)</definedName>
    <definedName name="全部直接" localSheetId="3">OFFSET('[73]1-1余额表'!$D$7,,,COUNTA('[73]1-1余额表'!$D:$D)-1)</definedName>
    <definedName name="全部直接">OFFSET('[74]1-1余额表'!$D$7,,,COUNTA('[74]1-1余额表'!$D:$D)-1)</definedName>
    <definedName name="全部专项" localSheetId="3">OFFSET('[73]1-1余额表'!$F$7,,,COUNTA('[73]1-1余额表'!$F:$F)-1)</definedName>
    <definedName name="全部专项">OFFSET('[74]1-1余额表'!$F$7,,,COUNTA('[74]1-1余额表'!$F:$F)-1)</definedName>
    <definedName name="全额差额比例" localSheetId="3">'[106]C01-1'!#REF!</definedName>
    <definedName name="全额差额比例">'[107]C01-1'!#REF!</definedName>
    <definedName name="人员标准支出" localSheetId="3">[108]人员支出!$E$4:$E$184</definedName>
    <definedName name="人员标准支出">[109]人员支出!$E$4:$E$184</definedName>
    <definedName name="人员经费" localSheetId="3">VLOOKUP([92]经费权重!$B1,[93]分县数据!$A$9:$BA$258,4,)+VLOOKUP([92]经费权重!$B1,[93]分县数据!$A$9:$BA$258,39,)</definedName>
    <definedName name="人员经费">VLOOKUP([94]经费权重!$B1,[95]分县数据!$A$9:$BA$258,4,)+VLOOKUP([94]经费权重!$B1,[95]分县数据!$A$9:$BA$258,39,)</definedName>
    <definedName name="日" localSheetId="3">#REF!</definedName>
    <definedName name="日">#REF!</definedName>
    <definedName name="山东各县" localSheetId="3">#REF!</definedName>
    <definedName name="山东各县">#REF!</definedName>
    <definedName name="上年" localSheetId="3">'[55]1-4余额表'!$L$2</definedName>
    <definedName name="上年">'[56]1-4余额表'!$L$2</definedName>
    <definedName name="设计阶段" localSheetId="3">[90]指标项!$G$2:$G$5</definedName>
    <definedName name="设计阶段">[91]指标项!$G$2:$G$5</definedName>
    <definedName name="社会保障支出" localSheetId="3">VLOOKUP([61]公路里程!$D1,'[110]2007'!$A$10:$AS$257,29,)</definedName>
    <definedName name="社会保障支出">VLOOKUP([63]公路里程!$D1,'[111]2007'!$A$10:$AS$257,29,)</definedName>
    <definedName name="生产列1" localSheetId="3">#REF!</definedName>
    <definedName name="生产列1">#REF!</definedName>
    <definedName name="生产列11" localSheetId="3">#REF!</definedName>
    <definedName name="生产列11">#REF!</definedName>
    <definedName name="生产列15" localSheetId="3">#REF!</definedName>
    <definedName name="生产列15">#REF!</definedName>
    <definedName name="生产列16" localSheetId="3">#REF!</definedName>
    <definedName name="生产列16">#REF!</definedName>
    <definedName name="生产列17" localSheetId="3">#REF!</definedName>
    <definedName name="生产列17">#REF!</definedName>
    <definedName name="生产列19" localSheetId="3">#REF!</definedName>
    <definedName name="生产列19">#REF!</definedName>
    <definedName name="生产列2" localSheetId="3">#REF!</definedName>
    <definedName name="生产列2">#REF!</definedName>
    <definedName name="生产列20" localSheetId="3">#REF!</definedName>
    <definedName name="生产列20">#REF!</definedName>
    <definedName name="生产列3" localSheetId="3">#REF!</definedName>
    <definedName name="生产列3">#REF!</definedName>
    <definedName name="生产列4" localSheetId="3">#REF!</definedName>
    <definedName name="生产列4">#REF!</definedName>
    <definedName name="生产列5" localSheetId="3">#REF!</definedName>
    <definedName name="生产列5">#REF!</definedName>
    <definedName name="生产列6" localSheetId="3">#REF!</definedName>
    <definedName name="生产列6">#REF!</definedName>
    <definedName name="生产列7" localSheetId="3">#REF!</definedName>
    <definedName name="生产列7">#REF!</definedName>
    <definedName name="生产列8" localSheetId="3">#REF!</definedName>
    <definedName name="生产列8">#REF!</definedName>
    <definedName name="生产列9" localSheetId="3">#REF!</definedName>
    <definedName name="生产列9">#REF!</definedName>
    <definedName name="生产期" localSheetId="3">#REF!</definedName>
    <definedName name="生产期">#REF!</definedName>
    <definedName name="生产期1" localSheetId="3">#REF!</definedName>
    <definedName name="生产期1">#REF!</definedName>
    <definedName name="生产期11" localSheetId="3">#REF!</definedName>
    <definedName name="生产期11">#REF!</definedName>
    <definedName name="生产期123" localSheetId="3">#REF!</definedName>
    <definedName name="生产期123">#REF!</definedName>
    <definedName name="生产期15" localSheetId="3">#REF!</definedName>
    <definedName name="生产期15">#REF!</definedName>
    <definedName name="生产期16" localSheetId="3">#REF!</definedName>
    <definedName name="生产期16">#REF!</definedName>
    <definedName name="生产期17" localSheetId="3">#REF!</definedName>
    <definedName name="生产期17">#REF!</definedName>
    <definedName name="生产期19" localSheetId="3">#REF!</definedName>
    <definedName name="生产期19">#REF!</definedName>
    <definedName name="生产期2" localSheetId="3">#REF!</definedName>
    <definedName name="生产期2">#REF!</definedName>
    <definedName name="生产期20" localSheetId="3">#REF!</definedName>
    <definedName name="生产期20">#REF!</definedName>
    <definedName name="生产期3" localSheetId="3">#REF!</definedName>
    <definedName name="生产期3">#REF!</definedName>
    <definedName name="生产期4" localSheetId="3">#REF!</definedName>
    <definedName name="生产期4">#REF!</definedName>
    <definedName name="生产期5" localSheetId="3">#REF!</definedName>
    <definedName name="生产期5">#REF!</definedName>
    <definedName name="生产期6" localSheetId="3">#REF!</definedName>
    <definedName name="生产期6">#REF!</definedName>
    <definedName name="生产期7" localSheetId="3">#REF!</definedName>
    <definedName name="生产期7">#REF!</definedName>
    <definedName name="生产期8" localSheetId="3">#REF!</definedName>
    <definedName name="生产期8">#REF!</definedName>
    <definedName name="生产期9" localSheetId="3">#REF!</definedName>
    <definedName name="生产期9">#REF!</definedName>
    <definedName name="生态区层次明细" localSheetId="3" hidden="1">#REF!</definedName>
    <definedName name="生态区层次明细" hidden="1">#REF!</definedName>
    <definedName name="省级担保" localSheetId="3">OFFSET('[73]2-11担保分级表'!$C$6,,,COUNTA('[73]2-11担保分级表'!$C:$C)-1)</definedName>
    <definedName name="省级担保">OFFSET('[74]2-11担保分级表'!$C$6,,,COUNTA('[74]2-11担保分级表'!$C:$C)-1)</definedName>
    <definedName name="省级一般" localSheetId="3">OFFSET('[73]2-7一般分级表'!$C$6,,,COUNTA('[73]2-7一般分级表'!$C:$C)-1)</definedName>
    <definedName name="省级一般">OFFSET('[74]2-7一般分级表'!$C$6,,,COUNTA('[74]2-7一般分级表'!$C:$C)-1)</definedName>
    <definedName name="省级余额" localSheetId="3">OFFSET('[73]2-1余额分级表'!$C$6,,,COUNTA('[73]2-1余额分级表'!$C:$C)-1)</definedName>
    <definedName name="省级余额">OFFSET('[74]2-1余额分级表'!$C$6,,,COUNTA('[74]2-1余额分级表'!$C:$C)-1)</definedName>
    <definedName name="省级直接" localSheetId="3">OFFSET('[73]2-5直接分级表'!$C$6,,,COUNTA('[73]2-5直接分级表'!$C:$C)-1)</definedName>
    <definedName name="省级直接">OFFSET('[74]2-5直接分级表'!$C$6,,,COUNTA('[74]2-5直接分级表'!$C:$C)-1)</definedName>
    <definedName name="省级专项" localSheetId="3">OFFSET('[73]2-9专项分级表'!$C$6,,,COUNTA('[73]2-9专项分级表'!$C:$C)-1)</definedName>
    <definedName name="省级专项">OFFSET('[74]2-9专项分级表'!$C$6,,,COUNTA('[74]2-9专项分级表'!$C:$C)-1)</definedName>
    <definedName name="省区" localSheetId="3">[112]均衡!$B$4:$B$44</definedName>
    <definedName name="省区">[113]均衡!$B$4:$B$44</definedName>
    <definedName name="市级担保" localSheetId="3">OFFSET('[73]2-11担保分级表'!$E$6,,,COUNTA('[73]2-11担保分级表'!$E:$E)-1)</definedName>
    <definedName name="市级担保">OFFSET('[74]2-11担保分级表'!$E$6,,,COUNTA('[74]2-11担保分级表'!$E:$E)-1)</definedName>
    <definedName name="市级一般" localSheetId="3">OFFSET('[73]2-7一般分级表'!$E$6,,,COUNTA('[73]2-7一般分级表'!$E:$E)-1)</definedName>
    <definedName name="市级一般">OFFSET('[74]2-7一般分级表'!$E$6,,,COUNTA('[74]2-7一般分级表'!$E:$E)-1)</definedName>
    <definedName name="市级余额" localSheetId="3">OFFSET('[73]2-1余额分级表'!$E$6,,,COUNTA('[73]2-1余额分级表'!$E:$E)-1)</definedName>
    <definedName name="市级余额">OFFSET('[74]2-1余额分级表'!$E$6,,,COUNTA('[74]2-1余额分级表'!$E:$E)-1)</definedName>
    <definedName name="市级直接" localSheetId="3">OFFSET('[73]2-5直接分级表'!$E$6,,,COUNTA('[73]2-5直接分级表'!$E:$E)-1)</definedName>
    <definedName name="市级直接">OFFSET('[74]2-5直接分级表'!$E$6,,,COUNTA('[74]2-5直接分级表'!$E:$E)-1)</definedName>
    <definedName name="市级专项" localSheetId="3">OFFSET('[73]2-9专项分级表'!$E$6,,,COUNTA('[73]2-9专项分级表'!$E:$E)-1)</definedName>
    <definedName name="市级专项">OFFSET('[74]2-9专项分级表'!$E$6,,,COUNTA('[74]2-9专项分级表'!$E:$E)-1)</definedName>
    <definedName name="事业发展支出" localSheetId="3">[114]事业发展!$E$4:$E$184</definedName>
    <definedName name="事业发展支出">[115]事业发展!$E$4:$E$184</definedName>
    <definedName name="是" localSheetId="3">#REF!</definedName>
    <definedName name="是">#REF!</definedName>
    <definedName name="是否" localSheetId="3">[90]指标项!$A$2:$A$3</definedName>
    <definedName name="是否">[91]指标项!$A$2:$A$3</definedName>
    <definedName name="是否立项" localSheetId="3">[116]区划对应表!$E$1:$E$2</definedName>
    <definedName name="是否立项">[117]区划对应表!$E$1:$E$2</definedName>
    <definedName name="水利部门" localSheetId="3">VLOOKUP([61]公路里程!$D1,[96]Sheet1!$A$3:$J$252,7,)</definedName>
    <definedName name="水利部门">VLOOKUP([63]公路里程!$D1,[97]Sheet1!$A$3:$J$252,7,)</definedName>
    <definedName name="四季度" localSheetId="3">'[118]C01-1'!#REF!</definedName>
    <definedName name="四季度">'[119]C01-1'!#REF!</definedName>
    <definedName name="所得税" localSheetId="3">'[10]SW-TEO'!#REF!</definedName>
    <definedName name="所得税">'[11]SW-TEO'!#REF!</definedName>
    <definedName name="卫生部门" localSheetId="3">VLOOKUP([61]公路里程!$D1,'[65]2009'!$A$10:$AS$255,38,)</definedName>
    <definedName name="卫生部门">VLOOKUP([63]公路里程!$D1,'[66]2009'!$A$10:$AS$255,38,)</definedName>
    <definedName name="位次d">[120]四月份月报!#REF!</definedName>
    <definedName name="文体广部门" localSheetId="3">VLOOKUP([61]公路里程!$D1,'[65]2009'!$A$10:$AS$255,36,)</definedName>
    <definedName name="文体广部门">VLOOKUP([63]公路里程!$D1,'[66]2009'!$A$10:$AS$255,36,)</definedName>
    <definedName name="县级担保" localSheetId="3">OFFSET('[73]2-11担保分级表'!$G$6,,,COUNTA('[73]2-11担保分级表'!$G:$G)-1)</definedName>
    <definedName name="县级担保">OFFSET('[74]2-11担保分级表'!$G$6,,,COUNTA('[74]2-11担保分级表'!$G:$G)-1)</definedName>
    <definedName name="县级一般" localSheetId="3">OFFSET('[73]2-7一般分级表'!$G$6,,,COUNTA('[73]2-7一般分级表'!$G:$G)-1)</definedName>
    <definedName name="县级一般">OFFSET('[74]2-7一般分级表'!$G$6,,,COUNTA('[74]2-7一般分级表'!$G:$G)-1)</definedName>
    <definedName name="县级余额" localSheetId="3">OFFSET('[73]2-1余额分级表'!$G$6,,,COUNTA('[73]2-1余额分级表'!$G:$G)-1)</definedName>
    <definedName name="县级余额">OFFSET('[74]2-1余额分级表'!$G$6,,,COUNTA('[74]2-1余额分级表'!$G:$G)-1)</definedName>
    <definedName name="县级直接" localSheetId="3">OFFSET('[73]2-5直接分级表'!$G$6,,,COUNTA('[73]2-5直接分级表'!$G:$G)-1)</definedName>
    <definedName name="县级直接">OFFSET('[74]2-5直接分级表'!$G$6,,,COUNTA('[74]2-5直接分级表'!$G:$G)-1)</definedName>
    <definedName name="县级专项" localSheetId="3">OFFSET('[73]2-9专项分级表'!$G$6,,,COUNTA('[73]2-9专项分级表'!$G:$G)-1)</definedName>
    <definedName name="县级专项">OFFSET('[74]2-9专项分级表'!$G$6,,,COUNTA('[74]2-9专项分级表'!$G:$G)-1)</definedName>
    <definedName name="乡级担保" localSheetId="3">OFFSET('[73]2-11担保分级表'!$I$6,,,COUNTA('[73]2-11担保分级表'!$I:$I)-1)</definedName>
    <definedName name="乡级担保">OFFSET('[74]2-11担保分级表'!$I$6,,,COUNTA('[74]2-11担保分级表'!$I:$I)-1)</definedName>
    <definedName name="乡级一般" localSheetId="3">OFFSET('[73]2-7一般分级表'!$I$6,,,COUNTA('[73]2-7一般分级表'!$I:$I)-1)</definedName>
    <definedName name="乡级一般">OFFSET('[74]2-7一般分级表'!$I$6,,,COUNTA('[74]2-7一般分级表'!$I:$I)-1)</definedName>
    <definedName name="乡级余额" localSheetId="3">OFFSET('[73]2-1余额分级表'!$I$6,,,COUNTA('[73]2-1余额分级表'!$I:$I)-1)</definedName>
    <definedName name="乡级余额">OFFSET('[74]2-1余额分级表'!$I$6,,,COUNTA('[74]2-1余额分级表'!$I:$I)-1)</definedName>
    <definedName name="乡级直接" localSheetId="3">OFFSET('[73]2-5直接分级表'!$I$6,,,COUNTA('[73]2-5直接分级表'!$I:$I)-1)</definedName>
    <definedName name="乡级直接">OFFSET('[74]2-5直接分级表'!$I$6,,,COUNTA('[74]2-5直接分级表'!$I:$I)-1)</definedName>
    <definedName name="乡级专项" localSheetId="3">OFFSET('[73]2-9专项分级表'!$I$6,,,COUNTA('[73]2-9专项分级表'!$I:$I)-1)</definedName>
    <definedName name="乡级专项">OFFSET('[74]2-9专项分级表'!$I$6,,,COUNTA('[74]2-9专项分级表'!$I:$I)-1)</definedName>
    <definedName name="乡镇个数">[121]行政区划!$D$6:$D$184</definedName>
    <definedName name="项目类型">[122]基础数据!$A$1:$A$66</definedName>
    <definedName name="新表" localSheetId="3">#REF!</definedName>
    <definedName name="新表">#REF!</definedName>
    <definedName name="新分享" localSheetId="3">'[10]SW-TEO'!#REF!</definedName>
    <definedName name="新分享">'[11]SW-TEO'!#REF!</definedName>
    <definedName name="新昆明" localSheetId="3">'[10]SW-TEO'!#REF!</definedName>
    <definedName name="新昆明">'[11]SW-TEO'!#REF!</definedName>
    <definedName name="性别">[123]基础编码!$H$2:$H$3</definedName>
    <definedName name="学历">[123]基础编码!$S$2:$S$9</definedName>
    <definedName name="一般预算收入2002年">'[124]2002年一般预算收入'!$AC$4:$AC$184</definedName>
    <definedName name="一般预算收入2003年" localSheetId="3">[79]一般预算收入!$AD$4:$AD$184</definedName>
    <definedName name="一般预算收入2003年">[80]一般预算收入!$AD$4:$AD$184</definedName>
    <definedName name="一般预算收入合计2003年" localSheetId="3">[79]一般预算收入!$AC$4</definedName>
    <definedName name="一般预算收入合计2003年">[80]一般预算收入!$AC$4</definedName>
    <definedName name="银行贷款所在地" localSheetId="3">[116]区划对应表!$D$1:$D$202</definedName>
    <definedName name="银行贷款所在地">[117]区划对应表!$D$1:$D$202</definedName>
    <definedName name="银行类型二">[122]基础数据!$E$1:$E$216</definedName>
    <definedName name="银行类型一">[122]基础数据!$C$1:$C$21</definedName>
    <definedName name="增支比例">0.8</definedName>
    <definedName name="政策性挂账" localSheetId="3">OFFSET('[73]1-1余额表'!$H$7,,,COUNTA('[73]1-1余额表'!$H:$H)-1)</definedName>
    <definedName name="政策性挂账">OFFSET('[74]1-1余额表'!$H$7,,,COUNTA('[74]1-1余额表'!$H:$H)-1)</definedName>
    <definedName name="支出" localSheetId="3">'[31]P1012001'!$A$6:$E$117</definedName>
    <definedName name="支出">'[32]P1012001'!$A$6:$E$117</definedName>
    <definedName name="中小学生人数2003年">[125]中小学生!$E$4:$E$184</definedName>
    <definedName name="专项收入年初预算数" localSheetId="3">#REF!</definedName>
    <definedName name="专项收入全年预计数" localSheetId="3">#REF!</definedName>
    <definedName name="总人口2003年">[126]总人口!$E$4:$E$184</definedName>
    <definedName name="总支出" localSheetId="3">VLOOKUP([92]经费权重!$B1,[93]分县数据!$A$9:$BA$258,3,)</definedName>
    <definedName name="总支出">VLOOKUP([94]经费权重!$B1,[95]分县数据!$A$9:$BA$258,3,)</definedName>
    <definedName name="最终下达表" localSheetId="3">#REF!</definedName>
    <definedName name="最终下达表">#REF!</definedName>
    <definedName name="전" localSheetId="3">#REF!</definedName>
    <definedName name="전">#REF!</definedName>
    <definedName name="주택사업본부" localSheetId="3">#REF!</definedName>
    <definedName name="주택사업본부">#REF!</definedName>
    <definedName name="철구사업본부" localSheetId="3">#REF!</definedName>
    <definedName name="철구사업본부">#REF!</definedName>
    <definedName name="_xlnm.Print_Area" localSheetId="11">'2-4县本级政府性基金预算支出情况表（公开到项级）'!$B$1:$E$343</definedName>
    <definedName name="_xlnm.Print_Titles" localSheetId="11">'2-4县本级政府性基金预算支出情况表（公开到项级）'!$1:$3</definedName>
    <definedName name="专项收入年初预算数" localSheetId="11">#REF!</definedName>
    <definedName name="专项收入全年预计数" localSheetId="11">#REF!</definedName>
    <definedName name="_lst_r_地方财政预算表2015年全省汇总_10_科目编码名称" localSheetId="19">[1]_ESList!$A$1:$A$27</definedName>
    <definedName name="专项收入年初预算数" localSheetId="19">#REF!</definedName>
    <definedName name="专项收入全年预计数" localSheetId="19">#REF!</definedName>
    <definedName name="_xlnm.Print_Area" localSheetId="19">'4-1新平县社会保险基金收入预算情况表'!$A$1:$D$38</definedName>
    <definedName name="_xlnm.Print_Titles" localSheetId="19">'4-1新平县社会保险基金收入预算情况表'!$1:$3</definedName>
    <definedName name="_lst_r_地方财政预算表2015年全省汇总_10_科目编码名称" localSheetId="20">[1]_ESList!$A$1:$A$27</definedName>
    <definedName name="专项收入年初预算数" localSheetId="20">#REF!</definedName>
    <definedName name="专项收入全年预计数" localSheetId="20">#REF!</definedName>
    <definedName name="_xlnm.Print_Area" localSheetId="20">'4-2新平县社会保险基金支出预算情况表'!$A$1:$D$22</definedName>
    <definedName name="_lst_r_地方财政预算表2015年全省汇总_10_科目编码名称" localSheetId="21">[1]_ESList!$A$1:$A$27</definedName>
    <definedName name="专项收入年初预算数" localSheetId="21">#REF!</definedName>
    <definedName name="专项收入全年预计数" localSheetId="21">#REF!</definedName>
    <definedName name="_xlnm.Print_Area" localSheetId="21">'4-3县本级社会保险基金收入预算情况表'!$A$1:$D$38</definedName>
    <definedName name="_xlnm.Print_Titles" localSheetId="21">'4-3县本级社会保险基金收入预算情况表'!$1:$3</definedName>
    <definedName name="_lst_r_地方财政预算表2015年全省汇总_10_科目编码名称" localSheetId="22">[1]_ESList!$A$1:$A$27</definedName>
    <definedName name="专项收入年初预算数" localSheetId="22">#REF!</definedName>
    <definedName name="专项收入全年预计数" localSheetId="22">#REF!</definedName>
    <definedName name="_xlnm.Print_Area" localSheetId="22">'4-4县本级社会保险基金支出预算情况表'!$A$1:$D$22</definedName>
    <definedName name="专项收入年初预算数" localSheetId="31">#REF!</definedName>
    <definedName name="专项收入全年预计数" localSheetId="31">#REF!</definedName>
    <definedName name="_xlnm.Print_Titles" localSheetId="31">'6-1重大政策和重点项目绩效目标表 (2)'!$2:$5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<sst xmlns="http://schemas.openxmlformats.org/spreadsheetml/2006/main" count="4179" uniqueCount="2446">
  <si>
    <t>附件1</t>
  </si>
  <si>
    <t>1-1  2025年新平县一般公共预算收入情况表</t>
  </si>
  <si>
    <t>单位：万元</t>
  </si>
  <si>
    <t>科目编码</t>
  </si>
  <si>
    <t>项目</t>
  </si>
  <si>
    <t>2024年执行数</t>
  </si>
  <si>
    <t>2025年预算数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</si>
  <si>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</si>
  <si>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</si>
  <si>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</si>
  <si>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</si>
  <si>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</si>
  <si>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</si>
  <si>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</si>
  <si>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</si>
  <si>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</si>
  <si>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</si>
  <si>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</si>
  <si>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</si>
  <si>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</si>
  <si>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</si>
  <si>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</si>
  <si>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</si>
  <si>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</si>
  <si>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</si>
  <si>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</si>
  <si>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</si>
  <si>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</si>
  <si>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</si>
  <si>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</si>
  <si>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</si>
  <si>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</si>
  <si>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</si>
  <si>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</si>
  <si>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</si>
  <si>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</si>
  <si>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</si>
  <si>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</si>
  <si>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</si>
  <si>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</si>
  <si>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</si>
  <si>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</si>
  <si>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</si>
  <si>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</si>
  <si>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</si>
  <si>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</si>
  <si>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</si>
  <si>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</si>
  <si>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</si>
  <si>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</si>
  <si>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</si>
  <si>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</si>
  <si>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</si>
  <si>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</si>
  <si>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</si>
  <si>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</si>
  <si>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</si>
  <si>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</si>
  <si>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</si>
  <si>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</si>
  <si>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</si>
  <si>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</si>
  <si>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</si>
  <si>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</si>
  <si>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</si>
  <si>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</si>
  <si>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债务转贷收入</t>
  </si>
  <si>
    <t xml:space="preserve">   接受其他地区援助收入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</si>
  <si>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</si>
  <si>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</si>
  <si>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</si>
  <si>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</si>
  <si>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</si>
  <si>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</si>
  <si>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</si>
  <si>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</si>
  <si>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</si>
  <si>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</si>
  <si>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</si>
  <si>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</si>
  <si>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</si>
  <si>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</si>
  <si>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</si>
  <si>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</si>
  <si>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</si>
  <si>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</si>
  <si>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</si>
  <si>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</si>
  <si>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</si>
  <si>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</si>
  <si>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</si>
  <si>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</si>
  <si>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</si>
  <si>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</si>
  <si>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</si>
  <si>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</si>
  <si>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</si>
  <si>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</si>
  <si>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</si>
  <si>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</si>
  <si>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</si>
  <si>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</si>
  <si>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</si>
  <si>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</si>
  <si>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</si>
  <si>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</si>
  <si>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</si>
  <si>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</si>
  <si>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</si>
  <si>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</si>
  <si>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</si>
  <si>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</si>
  <si>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</si>
  <si>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</si>
  <si>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</si>
  <si>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</si>
  <si>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</si>
  <si>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</si>
  <si>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</si>
  <si>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</si>
  <si>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</si>
  <si>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</si>
  <si>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</si>
  <si>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</si>
  <si>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</si>
  <si>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</si>
  <si>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区域间转移性支出</t>
  </si>
  <si>
    <t>地方政府一般债务还本支出</t>
  </si>
  <si>
    <t>年终结转</t>
  </si>
  <si>
    <t>各项支出合计</t>
  </si>
  <si>
    <t>1-3  2025年县本级一般公共预算收入情况表</t>
  </si>
  <si>
    <t>2024年预算数</t>
  </si>
  <si>
    <t>比上年预算数增长%</t>
  </si>
  <si>
    <r>
      <rPr>
        <sz val="14"/>
        <rFont val="宋体"/>
        <charset val="134"/>
      </rPr>
      <t>10199</t>
    </r>
  </si>
  <si>
    <t>县本级一般公共预算收入</t>
  </si>
  <si>
    <t xml:space="preserve">   上解收入</t>
  </si>
  <si>
    <t>1-4  2025年县本级一般公共预算支出情况表</t>
  </si>
  <si>
    <t>类-款-项</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</si>
  <si>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</si>
  <si>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</si>
  <si>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</si>
  <si>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</si>
  <si>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</si>
  <si>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</si>
  <si>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</si>
  <si>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</si>
  <si>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</si>
  <si>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</si>
  <si>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</si>
  <si>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</si>
  <si>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</si>
  <si>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</si>
  <si>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</si>
  <si>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</si>
  <si>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</si>
  <si>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</si>
  <si>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</si>
  <si>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</si>
  <si>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</si>
  <si>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</si>
  <si>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</si>
  <si>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</si>
  <si>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</si>
  <si>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</si>
  <si>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</si>
  <si>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</si>
  <si>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</si>
  <si>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</si>
  <si>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</si>
  <si>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</si>
  <si>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</si>
  <si>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</si>
  <si>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</si>
  <si>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</si>
  <si>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</si>
  <si>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</si>
  <si>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</si>
  <si>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</si>
  <si>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</si>
  <si>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</si>
  <si>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</si>
  <si>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</si>
  <si>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</si>
  <si>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</si>
  <si>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</si>
  <si>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</si>
  <si>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</si>
  <si>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</si>
  <si>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</si>
  <si>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</si>
  <si>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</si>
  <si>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</si>
  <si>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</si>
  <si>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</si>
  <si>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</si>
  <si>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</si>
  <si>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</si>
  <si>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</si>
  <si>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</si>
  <si>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</si>
  <si>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</si>
  <si>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</si>
  <si>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</si>
  <si>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</si>
  <si>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</si>
  <si>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</si>
  <si>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</si>
  <si>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</si>
  <si>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</si>
  <si>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</si>
  <si>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</si>
  <si>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产权战略与规划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</si>
  <si>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</si>
  <si>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</si>
  <si>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</si>
  <si>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</si>
  <si>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</si>
  <si>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</si>
  <si>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</si>
  <si>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</si>
  <si>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</si>
  <si>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</si>
  <si>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</si>
  <si>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</si>
  <si>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</si>
  <si>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</si>
  <si>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</si>
  <si>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</si>
  <si>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</si>
  <si>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</si>
  <si>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</si>
  <si>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</si>
  <si>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</si>
  <si>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</si>
  <si>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</si>
  <si>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</si>
  <si>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</si>
  <si>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</si>
  <si>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</si>
  <si>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</si>
  <si>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</si>
  <si>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</si>
  <si>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</si>
  <si>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</si>
  <si>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</si>
  <si>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</si>
  <si>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</si>
  <si>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</si>
  <si>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</si>
  <si>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</si>
  <si>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</si>
  <si>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</si>
  <si>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经营主体管理★</t>
  </si>
  <si>
    <t>市场秩序执法</t>
  </si>
  <si>
    <t>质量基础</t>
  </si>
  <si>
    <t>药品事务</t>
  </si>
  <si>
    <t>医疗器械事务</t>
  </si>
  <si>
    <t>化妆品事务</t>
  </si>
  <si>
    <t>质量安全监管</t>
  </si>
  <si>
    <t>食品安全监管</t>
  </si>
  <si>
    <t>其他市场监督管理事务</t>
  </si>
  <si>
    <t>社会工作事务</t>
  </si>
  <si>
    <t>其他社会工作事务支出</t>
  </si>
  <si>
    <t>信访事务</t>
  </si>
  <si>
    <t>信访业务</t>
  </si>
  <si>
    <t>事业运行▲</t>
  </si>
  <si>
    <t>其他信访事务支出</t>
  </si>
  <si>
    <t>数据事务▲</t>
  </si>
  <si>
    <t>行政运行▲</t>
  </si>
  <si>
    <t>一般行政管理事务▲</t>
  </si>
  <si>
    <t>机关服务▲</t>
  </si>
  <si>
    <t>其他数据事务支出▲</t>
  </si>
  <si>
    <t>其他一般公共服务支出</t>
  </si>
  <si>
    <t>国家赔偿费用支出</t>
  </si>
  <si>
    <t>201A</t>
  </si>
  <si>
    <t>市对下专项转移支付补助</t>
  </si>
  <si>
    <t>对外合作与交流</t>
  </si>
  <si>
    <t>其他外交支出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</si>
  <si>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</si>
  <si>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</si>
  <si>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</si>
  <si>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</si>
  <si>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</si>
  <si>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</si>
  <si>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</si>
  <si>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</si>
  <si>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</si>
  <si>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</si>
  <si>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</si>
  <si>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</si>
  <si>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</si>
  <si>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</si>
  <si>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</si>
  <si>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203A</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</si>
  <si>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</si>
  <si>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</si>
  <si>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</si>
  <si>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</si>
  <si>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</si>
  <si>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</si>
  <si>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</si>
  <si>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</si>
  <si>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</si>
  <si>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</si>
  <si>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</si>
  <si>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</si>
  <si>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</si>
  <si>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</si>
  <si>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</si>
  <si>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</si>
  <si>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</si>
  <si>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</si>
  <si>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</si>
  <si>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</si>
  <si>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</si>
  <si>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</si>
  <si>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</si>
  <si>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</si>
  <si>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</si>
  <si>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</si>
  <si>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</si>
  <si>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</si>
  <si>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</si>
  <si>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</si>
  <si>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</si>
  <si>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</si>
  <si>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</si>
  <si>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</si>
  <si>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</si>
  <si>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</si>
  <si>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</si>
  <si>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</si>
  <si>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</si>
  <si>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</si>
  <si>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</si>
  <si>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</si>
  <si>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</si>
  <si>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</si>
  <si>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</si>
  <si>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</si>
  <si>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</si>
  <si>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</si>
  <si>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204A</t>
  </si>
  <si>
    <t>204B</t>
  </si>
  <si>
    <t>市对下一般性转移支付补助</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</si>
  <si>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</si>
  <si>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</si>
  <si>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</si>
  <si>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</si>
  <si>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</si>
  <si>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</si>
  <si>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</si>
  <si>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</si>
  <si>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</si>
  <si>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</si>
  <si>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</si>
  <si>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</si>
  <si>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</si>
  <si>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</si>
  <si>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</si>
  <si>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</si>
  <si>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</si>
  <si>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</si>
  <si>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</si>
  <si>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</si>
  <si>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</si>
  <si>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</si>
  <si>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</si>
  <si>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</si>
  <si>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</si>
  <si>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</si>
  <si>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</si>
  <si>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</si>
  <si>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</si>
  <si>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</si>
  <si>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</si>
  <si>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专门学校教育★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</si>
  <si>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</si>
  <si>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</si>
  <si>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</si>
  <si>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</si>
  <si>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</si>
  <si>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</si>
  <si>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</si>
  <si>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</si>
  <si>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</si>
  <si>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</si>
  <si>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</si>
  <si>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</si>
  <si>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</si>
  <si>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</si>
  <si>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</si>
  <si>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205A</t>
  </si>
  <si>
    <t>205B</t>
  </si>
  <si>
    <t>市对下一般性转移支付补助（义务教育）</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</si>
  <si>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</si>
  <si>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</si>
  <si>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</si>
  <si>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</si>
  <si>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</si>
  <si>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</si>
  <si>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</si>
  <si>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</si>
  <si>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</si>
  <si>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</si>
  <si>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</si>
  <si>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</si>
  <si>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</si>
  <si>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</si>
  <si>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</si>
  <si>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</si>
  <si>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</si>
  <si>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</si>
  <si>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</si>
  <si>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</si>
  <si>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</si>
  <si>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</si>
  <si>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</si>
  <si>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</si>
  <si>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</si>
  <si>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</si>
  <si>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</si>
  <si>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</si>
  <si>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</si>
  <si>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</si>
  <si>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</si>
  <si>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</si>
  <si>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</si>
  <si>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</si>
  <si>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</si>
  <si>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</si>
  <si>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</si>
  <si>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</si>
  <si>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</si>
  <si>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</si>
  <si>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</si>
  <si>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</si>
  <si>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</si>
  <si>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</si>
  <si>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</si>
  <si>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</si>
  <si>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</si>
  <si>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206A</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</si>
  <si>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</si>
  <si>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</si>
  <si>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</si>
  <si>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</si>
  <si>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</si>
  <si>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</si>
  <si>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</si>
  <si>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</si>
  <si>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</si>
  <si>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</si>
  <si>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</si>
  <si>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</si>
  <si>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</si>
  <si>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</si>
  <si>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</si>
  <si>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</si>
  <si>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</si>
  <si>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</si>
  <si>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</si>
  <si>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</si>
  <si>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</si>
  <si>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</si>
  <si>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</si>
  <si>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</si>
  <si>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</si>
  <si>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</si>
  <si>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</si>
  <si>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</si>
  <si>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</si>
  <si>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</si>
  <si>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</si>
  <si>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</si>
  <si>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</si>
  <si>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</si>
  <si>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</si>
  <si>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</si>
  <si>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</si>
  <si>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</si>
  <si>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宣传文化发展专项支出▼</t>
  </si>
  <si>
    <t>文化产业发展专项支出</t>
  </si>
  <si>
    <t>207A</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</si>
  <si>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</si>
  <si>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</si>
  <si>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</si>
  <si>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</si>
  <si>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</si>
  <si>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</si>
  <si>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</si>
  <si>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</si>
  <si>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</si>
  <si>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</si>
  <si>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</si>
  <si>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</si>
  <si>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</si>
  <si>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</si>
  <si>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</si>
  <si>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</si>
  <si>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</si>
  <si>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基层政权建设和社区治理▼</t>
  </si>
  <si>
    <t>老龄事务▲</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</si>
  <si>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</si>
  <si>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</si>
  <si>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</si>
  <si>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</si>
  <si>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</si>
  <si>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</si>
  <si>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</si>
  <si>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</si>
  <si>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</si>
  <si>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</si>
  <si>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</si>
  <si>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</si>
  <si>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</si>
  <si>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</si>
  <si>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</si>
  <si>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</si>
  <si>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</si>
  <si>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就业创业服务补助★</t>
  </si>
  <si>
    <t>职业培训补贴</t>
  </si>
  <si>
    <t>社会保险补贴</t>
  </si>
  <si>
    <t>公益性岗位补贴</t>
  </si>
  <si>
    <t>职业技能评价补贴★</t>
  </si>
  <si>
    <t>就业见习补贴</t>
  </si>
  <si>
    <t>高技能人才培养补助</t>
  </si>
  <si>
    <t>求职和创业补贴★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</si>
  <si>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</si>
  <si>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</si>
  <si>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</si>
  <si>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</si>
  <si>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</si>
  <si>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</si>
  <si>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</si>
  <si>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</si>
  <si>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</si>
  <si>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</si>
  <si>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</si>
  <si>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</si>
  <si>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</si>
  <si>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</si>
  <si>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</si>
  <si>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</si>
  <si>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</si>
  <si>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</si>
  <si>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</si>
  <si>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</si>
  <si>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</si>
  <si>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</si>
  <si>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</si>
  <si>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</si>
  <si>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</si>
  <si>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</si>
  <si>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</si>
  <si>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</si>
  <si>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</si>
  <si>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</si>
  <si>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</si>
  <si>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</si>
  <si>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</si>
  <si>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</si>
  <si>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</si>
  <si>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</si>
  <si>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</si>
  <si>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</si>
  <si>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</si>
  <si>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</si>
  <si>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</si>
  <si>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</si>
  <si>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</si>
  <si>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</si>
  <si>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</si>
  <si>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</si>
  <si>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</si>
  <si>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</si>
  <si>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</si>
  <si>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</si>
  <si>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</si>
  <si>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</si>
  <si>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</si>
  <si>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</si>
  <si>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</si>
  <si>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</si>
  <si>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</si>
  <si>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</si>
  <si>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</si>
  <si>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</si>
  <si>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</si>
  <si>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</si>
  <si>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</si>
  <si>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</si>
  <si>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208A</t>
  </si>
  <si>
    <t>208B</t>
  </si>
  <si>
    <t>市对下一般性转移支付补助（基本养老保险和低保）</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</si>
  <si>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</si>
  <si>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</si>
  <si>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</si>
  <si>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</si>
  <si>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</si>
  <si>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</si>
  <si>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</si>
  <si>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</si>
  <si>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</si>
  <si>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</si>
  <si>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</si>
  <si>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</si>
  <si>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</si>
  <si>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</si>
  <si>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</si>
  <si>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</si>
  <si>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</si>
  <si>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</si>
  <si>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</si>
  <si>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</si>
  <si>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</si>
  <si>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</si>
  <si>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</si>
  <si>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</si>
  <si>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</si>
  <si>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</si>
  <si>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</si>
  <si>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</si>
  <si>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</si>
  <si>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</si>
  <si>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</si>
  <si>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</si>
  <si>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</si>
  <si>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</si>
  <si>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</si>
  <si>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</si>
  <si>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</si>
  <si>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</si>
  <si>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</si>
  <si>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</si>
  <si>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</si>
  <si>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</si>
  <si>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</si>
  <si>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</si>
  <si>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</si>
  <si>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</si>
  <si>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</si>
  <si>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</si>
  <si>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</si>
  <si>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</si>
  <si>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</si>
  <si>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</si>
  <si>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</si>
  <si>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</si>
  <si>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</si>
  <si>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</si>
  <si>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</si>
  <si>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老龄卫生健康事务▼</t>
  </si>
  <si>
    <t>中医药事务</t>
  </si>
  <si>
    <t>中医（民族医）药专项</t>
  </si>
  <si>
    <t>其他中医药事务支出</t>
  </si>
  <si>
    <t>疾病预防控制事务</t>
  </si>
  <si>
    <t>其他疾病预防控制事务支出</t>
  </si>
  <si>
    <t>托育服务▲</t>
  </si>
  <si>
    <t>托育机构▲</t>
  </si>
  <si>
    <t>其他托育服务支出▲</t>
  </si>
  <si>
    <t>其他卫生健康支出</t>
  </si>
  <si>
    <t>210A</t>
  </si>
  <si>
    <t>210B</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</si>
  <si>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</si>
  <si>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</si>
  <si>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</si>
  <si>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</si>
  <si>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</si>
  <si>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</si>
  <si>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</si>
  <si>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</si>
  <si>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</si>
  <si>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</si>
  <si>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</si>
  <si>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</si>
  <si>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</si>
  <si>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</si>
  <si>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</si>
  <si>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</si>
  <si>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</si>
  <si>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</si>
  <si>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</si>
  <si>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</si>
  <si>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</si>
  <si>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</si>
  <si>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</si>
  <si>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</si>
  <si>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</si>
  <si>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</si>
  <si>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</si>
  <si>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</si>
  <si>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</si>
  <si>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</si>
  <si>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</si>
  <si>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</si>
  <si>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</si>
  <si>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</si>
  <si>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</si>
  <si>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</si>
  <si>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</si>
  <si>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</si>
  <si>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</si>
  <si>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</si>
  <si>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</si>
  <si>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</si>
  <si>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</si>
  <si>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</si>
  <si>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</si>
  <si>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</si>
  <si>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</si>
  <si>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</si>
  <si>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清洁能源★</t>
  </si>
  <si>
    <t>可再生能源</t>
  </si>
  <si>
    <t>其他清洁能源支出▲</t>
  </si>
  <si>
    <t>循环经济</t>
  </si>
  <si>
    <t>能源管理事务</t>
  </si>
  <si>
    <t>能源科技装备</t>
  </si>
  <si>
    <t>能源行业管理</t>
  </si>
  <si>
    <t>能源管理</t>
  </si>
  <si>
    <t>农村电网建设</t>
  </si>
  <si>
    <t>其他能源管理事务支出</t>
  </si>
  <si>
    <t>其他节能环保支出</t>
  </si>
  <si>
    <t>211A</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</si>
  <si>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</si>
  <si>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</si>
  <si>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</si>
  <si>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</si>
  <si>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</si>
  <si>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</si>
  <si>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</si>
  <si>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</si>
  <si>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</si>
  <si>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</si>
  <si>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</si>
  <si>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</si>
  <si>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</si>
  <si>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</si>
  <si>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</si>
  <si>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212A</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</si>
  <si>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</si>
  <si>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</si>
  <si>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</si>
  <si>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</si>
  <si>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</si>
  <si>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</si>
  <si>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</si>
  <si>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</si>
  <si>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</si>
  <si>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</si>
  <si>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</si>
  <si>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</si>
  <si>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</si>
  <si>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</si>
  <si>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</si>
  <si>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</si>
  <si>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</si>
  <si>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</si>
  <si>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</si>
  <si>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</si>
  <si>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</si>
  <si>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</si>
  <si>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</si>
  <si>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</si>
  <si>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</si>
  <si>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</si>
  <si>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</si>
  <si>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</si>
  <si>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</si>
  <si>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</si>
  <si>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</si>
  <si>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</si>
  <si>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</si>
  <si>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</si>
  <si>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</si>
  <si>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</si>
  <si>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</si>
  <si>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</si>
  <si>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</si>
  <si>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</si>
  <si>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</si>
  <si>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</si>
  <si>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</si>
  <si>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</si>
  <si>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</si>
  <si>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</si>
  <si>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</si>
  <si>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</si>
  <si>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</si>
  <si>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</si>
  <si>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</si>
  <si>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</si>
  <si>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</si>
  <si>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</si>
  <si>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</si>
  <si>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</si>
  <si>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</si>
  <si>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</si>
  <si>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</si>
  <si>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</si>
  <si>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</si>
  <si>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</si>
  <si>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</si>
  <si>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</si>
  <si>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巩固拓展脱贫攻坚成果衔接乡村振兴</t>
  </si>
  <si>
    <t>行政运行▼</t>
  </si>
  <si>
    <t>一般行政管理事务▼</t>
  </si>
  <si>
    <t>机关服务▼</t>
  </si>
  <si>
    <t>农村基础设施建设</t>
  </si>
  <si>
    <t>生产发展</t>
  </si>
  <si>
    <t>社会发展</t>
  </si>
  <si>
    <t>贷款奖补和贴息</t>
  </si>
  <si>
    <t>“三西”农业建设专项补助</t>
  </si>
  <si>
    <t>事业运行▼</t>
  </si>
  <si>
    <t>其他巩固拓展脱贫攻坚成果衔接乡村振兴支出</t>
  </si>
  <si>
    <t>农村综合改革</t>
  </si>
  <si>
    <t>对村级公益事业建设的补助</t>
  </si>
  <si>
    <t>国有农场办社会职能改革补助▼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</si>
  <si>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</si>
  <si>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</si>
  <si>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</si>
  <si>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</si>
  <si>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</si>
  <si>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</si>
  <si>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</si>
  <si>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</si>
  <si>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</si>
  <si>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</si>
  <si>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</si>
  <si>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</si>
  <si>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</si>
  <si>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</si>
  <si>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</si>
  <si>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213A</t>
  </si>
  <si>
    <t>213B</t>
  </si>
  <si>
    <t>市对下一般性转移支付补助（农村综合改革）</t>
  </si>
  <si>
    <t>公路水路运输</t>
  </si>
  <si>
    <t>公路建设</t>
  </si>
  <si>
    <t>公路养护</t>
  </si>
  <si>
    <t>交通运输信息化建设</t>
  </si>
  <si>
    <t>公路和运输安全</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</si>
  <si>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</si>
  <si>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</si>
  <si>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</si>
  <si>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</si>
  <si>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</si>
  <si>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</si>
  <si>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</si>
  <si>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</si>
  <si>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</si>
  <si>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</si>
  <si>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</si>
  <si>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</si>
  <si>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</si>
  <si>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</si>
  <si>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</si>
  <si>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</si>
  <si>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</si>
  <si>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</si>
  <si>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</si>
  <si>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</si>
  <si>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</si>
  <si>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</si>
  <si>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</si>
  <si>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</si>
  <si>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</si>
  <si>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</si>
  <si>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</si>
  <si>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</si>
  <si>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</si>
  <si>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</si>
  <si>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其他交通运输支出</t>
  </si>
  <si>
    <t>公共交通运营补助</t>
  </si>
  <si>
    <t>214A</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</si>
  <si>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</si>
  <si>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</si>
  <si>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</si>
  <si>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</si>
  <si>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</si>
  <si>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</si>
  <si>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</si>
  <si>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</si>
  <si>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</si>
  <si>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</si>
  <si>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</si>
  <si>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</si>
  <si>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</si>
  <si>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</si>
  <si>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</si>
  <si>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</si>
  <si>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</si>
  <si>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</si>
  <si>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</si>
  <si>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</si>
  <si>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</si>
  <si>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</si>
  <si>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t>
  </si>
  <si>
    <t>战备应急</t>
  </si>
  <si>
    <t>专用通信</t>
  </si>
  <si>
    <t>无线电及信息通信监管</t>
  </si>
  <si>
    <t>工程建设及运行维护</t>
  </si>
  <si>
    <t>产业发展</t>
  </si>
  <si>
    <t>其他工业和信息产业支出★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</si>
  <si>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</si>
  <si>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</si>
  <si>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</si>
  <si>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</si>
  <si>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</si>
  <si>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</si>
  <si>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</si>
  <si>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</si>
  <si>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</si>
  <si>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</si>
  <si>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</si>
  <si>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</si>
  <si>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</si>
  <si>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</si>
  <si>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215A</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</si>
  <si>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</si>
  <si>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</si>
  <si>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</si>
  <si>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</si>
  <si>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</si>
  <si>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</si>
  <si>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</si>
  <si>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</si>
  <si>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</si>
  <si>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</si>
  <si>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</si>
  <si>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216A</t>
  </si>
  <si>
    <t>金融部门行政支出</t>
  </si>
  <si>
    <t>安全防卫</t>
  </si>
  <si>
    <t>金融部门其他行政支出</t>
  </si>
  <si>
    <t>金融部门监管支出</t>
  </si>
  <si>
    <t>货币发行</t>
  </si>
  <si>
    <t>金融服务</t>
  </si>
  <si>
    <t>反假币</t>
  </si>
  <si>
    <t>重点金融机构监管</t>
  </si>
  <si>
    <t>金融稽查与案件处理</t>
  </si>
  <si>
    <t>金融行业电子化建设</t>
  </si>
  <si>
    <t>从业人员资格考试</t>
  </si>
  <si>
    <t>反洗钱</t>
  </si>
  <si>
    <t>金融部门其他监管支出</t>
  </si>
  <si>
    <t>金融发展支出</t>
  </si>
  <si>
    <t>政策性银行亏损补贴</t>
  </si>
  <si>
    <t>利息费用补贴支出</t>
  </si>
  <si>
    <t>补充资本金</t>
  </si>
  <si>
    <t>风险基金补助</t>
  </si>
  <si>
    <t>其他金融发展支出</t>
  </si>
  <si>
    <t>其他金融支出</t>
  </si>
  <si>
    <t>重点企业贷款贴息</t>
  </si>
  <si>
    <t>217A</t>
  </si>
  <si>
    <t>一般公共服务</t>
  </si>
  <si>
    <t>教育</t>
  </si>
  <si>
    <t>文化旅游体育与传媒</t>
  </si>
  <si>
    <t>卫生健康</t>
  </si>
  <si>
    <t>节能环保</t>
  </si>
  <si>
    <t>交通运输</t>
  </si>
  <si>
    <t>住房保障</t>
  </si>
  <si>
    <t>其他支出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</si>
  <si>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</si>
  <si>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</si>
  <si>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</si>
  <si>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</si>
  <si>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</si>
  <si>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</si>
  <si>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</si>
  <si>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</si>
  <si>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</si>
  <si>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</si>
  <si>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</si>
  <si>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</si>
  <si>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</si>
  <si>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</si>
  <si>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</si>
  <si>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</si>
  <si>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</si>
  <si>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</si>
  <si>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</si>
  <si>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</si>
  <si>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</si>
  <si>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</si>
  <si>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</si>
  <si>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</si>
  <si>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</si>
  <si>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</si>
  <si>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</si>
  <si>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</si>
  <si>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</si>
  <si>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</si>
  <si>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</si>
  <si>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</si>
  <si>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</si>
  <si>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</si>
  <si>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</si>
  <si>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</si>
  <si>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220A</t>
  </si>
  <si>
    <t>保障性安居工程支出</t>
  </si>
  <si>
    <t>廉租住房▼</t>
  </si>
  <si>
    <t>沉陷区治理</t>
  </si>
  <si>
    <t>棚户区改造</t>
  </si>
  <si>
    <t>少数民族地区游牧民定居工程</t>
  </si>
  <si>
    <t>农村危房改造</t>
  </si>
  <si>
    <t>公共租赁住房▼</t>
  </si>
  <si>
    <t>保障性住房租金补贴▼</t>
  </si>
  <si>
    <t>老旧小区改造</t>
  </si>
  <si>
    <t>住房租赁市场发展</t>
  </si>
  <si>
    <t>保障性租赁住房</t>
  </si>
  <si>
    <t>配租型住房保障▲</t>
  </si>
  <si>
    <t>配售型保障性住房▲</t>
  </si>
  <si>
    <t>城中村改造▲</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</si>
  <si>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</si>
  <si>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</si>
  <si>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</si>
  <si>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</si>
  <si>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</si>
  <si>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</si>
  <si>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</si>
  <si>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</si>
  <si>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</si>
  <si>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221A</t>
  </si>
  <si>
    <t>粮油事务</t>
  </si>
  <si>
    <t>财务与审计支出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</si>
  <si>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</si>
  <si>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</si>
  <si>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</si>
  <si>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</si>
  <si>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</si>
  <si>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</si>
  <si>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</si>
  <si>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</si>
  <si>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</si>
  <si>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</si>
  <si>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物资保管体系</t>
  </si>
  <si>
    <t>其他粮油事务支出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</si>
  <si>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</si>
  <si>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</si>
  <si>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</si>
  <si>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</si>
  <si>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</si>
  <si>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</si>
  <si>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</si>
  <si>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</si>
  <si>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</si>
  <si>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</si>
  <si>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</si>
  <si>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</si>
  <si>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</si>
  <si>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</si>
  <si>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</si>
  <si>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</si>
  <si>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</si>
  <si>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</si>
  <si>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</si>
  <si>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</si>
  <si>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</si>
  <si>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</si>
  <si>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</si>
  <si>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</si>
  <si>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应急物资储备</t>
  </si>
  <si>
    <t>其他重要商品储备支出</t>
  </si>
  <si>
    <t>222A</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</si>
  <si>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</si>
  <si>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</si>
  <si>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</si>
  <si>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</si>
  <si>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</si>
  <si>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</si>
  <si>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</si>
  <si>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</si>
  <si>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</si>
  <si>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</si>
  <si>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</si>
  <si>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</si>
  <si>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</si>
  <si>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</si>
  <si>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</si>
  <si>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</si>
  <si>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</si>
  <si>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</si>
  <si>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</si>
  <si>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</si>
  <si>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</si>
  <si>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</si>
  <si>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</si>
  <si>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</si>
  <si>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</si>
  <si>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</si>
  <si>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</si>
  <si>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</si>
  <si>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</si>
  <si>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</si>
  <si>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</si>
  <si>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</si>
  <si>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</si>
  <si>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224A</t>
  </si>
  <si>
    <t>地方政府一般债务付息支出</t>
  </si>
  <si>
    <t>地方政府一般债券付息支出</t>
  </si>
  <si>
    <t>地方政府向外国政府借款付息支出</t>
  </si>
  <si>
    <t>地方政府向国际组织借款付息支出</t>
  </si>
  <si>
    <t>地方政府其他一般债务付息支出</t>
  </si>
  <si>
    <t>232A</t>
  </si>
  <si>
    <t>地方政府一般债务发行费用支出</t>
  </si>
  <si>
    <t>年初预留</t>
  </si>
  <si>
    <t>229A</t>
  </si>
  <si>
    <t>县本级一般公共预算支出</t>
  </si>
  <si>
    <t>1-5  2025年新平县县本级一般公共预算政府预算经济分类表（基本支出）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</si>
  <si>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</si>
  <si>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</si>
  <si>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</si>
  <si>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</si>
  <si>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</si>
  <si>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</si>
  <si>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</si>
  <si>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</si>
  <si>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</si>
  <si>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</si>
  <si>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</si>
  <si>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</si>
  <si>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</si>
  <si>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</si>
  <si>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</si>
  <si>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</si>
  <si>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</si>
  <si>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</si>
  <si>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</si>
  <si>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</si>
  <si>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</si>
  <si>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</si>
  <si>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</si>
  <si>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</si>
  <si>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</si>
  <si>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</si>
  <si>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助学金</t>
  </si>
  <si>
    <t xml:space="preserve">  离退休费</t>
  </si>
  <si>
    <t xml:space="preserve">  其他对个人和家庭的补助</t>
  </si>
  <si>
    <t>对社会保障基金补助</t>
  </si>
  <si>
    <t>对社会保险基金补助</t>
  </si>
  <si>
    <t>支  出  合  计</t>
  </si>
  <si>
    <t>1-6 一般公共预算支出表（州（市）对下转移支付项目）</t>
  </si>
  <si>
    <t>项       目</t>
  </si>
  <si>
    <t>其中：延续项目</t>
  </si>
  <si>
    <t>其中：新增项目</t>
  </si>
  <si>
    <t>一般公共服务支出</t>
  </si>
  <si>
    <t>“红旗村”创建奖补资金</t>
  </si>
  <si>
    <t>困难党员关爱行动补助经费</t>
  </si>
  <si>
    <t>离退休党支部工作经费</t>
  </si>
  <si>
    <t>清廉单元创建工作资金补助</t>
  </si>
  <si>
    <t>县人大代表建议办理专项经费</t>
  </si>
  <si>
    <t>基层立法联系点工作业务经费</t>
  </si>
  <si>
    <t>提升乡镇财政公共服务能力专项资金</t>
  </si>
  <si>
    <t>人大代表活动阵地规范化建设补助资金</t>
  </si>
  <si>
    <t>政协提案办理专项经费</t>
  </si>
  <si>
    <t>招商引资工作经费</t>
  </si>
  <si>
    <t>华侨事务专项经费侨界职业技能培训经费</t>
  </si>
  <si>
    <t>西部志愿者生活补助经费</t>
  </si>
  <si>
    <t>普法宣传教育补助经费</t>
  </si>
  <si>
    <t>综治维稳领域重大风险省级补助经费</t>
  </si>
  <si>
    <t>下派村（社区）党总支书记任职补贴</t>
  </si>
  <si>
    <t>宗教专项治理经费</t>
  </si>
  <si>
    <t>革命遗址和纪念设施保护利用专项经费</t>
  </si>
  <si>
    <t>水塘镇政府现刀村委会工作业务经费的通知</t>
  </si>
  <si>
    <t>春节、七一慰问经费</t>
  </si>
  <si>
    <t>两新党建工作经费</t>
  </si>
  <si>
    <t>村级组织换届工作经费</t>
  </si>
  <si>
    <t>国防支出</t>
  </si>
  <si>
    <t>……</t>
  </si>
  <si>
    <t>公共安全支出</t>
  </si>
  <si>
    <t>综合治理（平安云南建设）专项资金</t>
  </si>
  <si>
    <t>教育支出</t>
  </si>
  <si>
    <t>科学技术支出</t>
  </si>
  <si>
    <t>文化旅游教育与传媒支出</t>
  </si>
  <si>
    <r>
      <rPr>
        <sz val="14"/>
        <rFont val="宋体"/>
        <charset val="134"/>
      </rPr>
      <t>“两馆一站</t>
    </r>
    <r>
      <rPr>
        <sz val="14"/>
        <rFont val="Arial"/>
        <charset val="134"/>
      </rPr>
      <t>”</t>
    </r>
    <r>
      <rPr>
        <sz val="14"/>
        <rFont val="宋体"/>
        <charset val="134"/>
      </rPr>
      <t>县级免费开放资金</t>
    </r>
  </si>
  <si>
    <t>社会保障和就业支出</t>
  </si>
  <si>
    <t>农村公益性公墓建设</t>
  </si>
  <si>
    <t>养老服务中心建设资金</t>
  </si>
  <si>
    <t>“春节·八一”双拥活动经费</t>
  </si>
  <si>
    <t>残疾人事业经费</t>
  </si>
  <si>
    <t>卫生健康支出</t>
  </si>
  <si>
    <t>村级计生宣传员省生活补助</t>
  </si>
  <si>
    <t>节能环保支出</t>
  </si>
  <si>
    <t>城乡社区支出</t>
  </si>
  <si>
    <t>乡绿化美化标杆典型省级财政直接奖补资金</t>
  </si>
  <si>
    <t>农林水支出</t>
  </si>
  <si>
    <t>公益林森林生态效益补偿资金</t>
  </si>
  <si>
    <t>森林防火经费</t>
  </si>
  <si>
    <t>防灾减灾和水利救灾资金</t>
  </si>
  <si>
    <t>产业发展工作经费</t>
  </si>
  <si>
    <t>城乡绿化美化标杆典型省级财政直接奖补资金</t>
  </si>
  <si>
    <t>乡村振兴工作经费</t>
  </si>
  <si>
    <t>农村公益事业财政奖补资金</t>
  </si>
  <si>
    <t>人居环境整治工作补助经费</t>
  </si>
  <si>
    <t>交通运输支出</t>
  </si>
  <si>
    <t>农村公路日常养护省级补助资金</t>
  </si>
  <si>
    <t>资源勘探工业信息等支出</t>
  </si>
  <si>
    <t>商业服务业等支出</t>
  </si>
  <si>
    <t>金融支出</t>
  </si>
  <si>
    <t>自然资源海洋气象等支出</t>
  </si>
  <si>
    <t>住房保障支出</t>
  </si>
  <si>
    <t>粮油物资储备支出</t>
  </si>
  <si>
    <t>灾害防治及应急管理支出</t>
  </si>
  <si>
    <t>自然灾害救灾资金</t>
  </si>
  <si>
    <t>债务付息支出</t>
  </si>
  <si>
    <t>彩票公益金</t>
  </si>
  <si>
    <t>合计</t>
  </si>
  <si>
    <t>结转资金5327万,另含社保两个（春节慰问、残疾人经费），教科文一个（两馆免开），行政政法两新党建、离退休、春节七一慰问、村组换届</t>
  </si>
  <si>
    <t>1-7  2025年新平县分地区税收返还和转移支付预算表</t>
  </si>
  <si>
    <t>州（市）</t>
  </si>
  <si>
    <t>税收返还</t>
  </si>
  <si>
    <t>转移支付</t>
  </si>
  <si>
    <t>一、提前下达数</t>
  </si>
  <si>
    <t>新平县</t>
  </si>
  <si>
    <t>二、预算数</t>
  </si>
  <si>
    <t>1-8  2025年新平县县本级“三公”经费预算财政拨款情况统计表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</si>
  <si>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</si>
  <si>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</si>
  <si>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</si>
  <si>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</si>
  <si>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</si>
  <si>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</si>
  <si>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</si>
  <si>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</si>
  <si>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2025年新平县县本级预算安排“三公”经费1337万元，比上年预算数1282万元，增加4%。其中：因公出国（境）预算安排0.00万元，与上年持平；公务接待费预算安排295万元，较上年预算数383万元减少88 万元，下降23%，下降原因主要是根据《新平县党政机关国内公务接待管理办法（暂行）》（新办发〔2020〕1号）的通知，2020年起取消县域内公务接待，造成接待费用预算逐年减少；公务用车购置及运行费预算安排1042万元，较上年预算数899万元增加143万元，增加16%，其中：公务用车购置费安排176万元较上年增长47%；公务用车运行费安排866万元，较上年预算数779万元增加87万元，增加11%，增加主要原因是部分单位车辆老化报废后购买新的用车，造成车辆运行维护费用增加。</t>
  </si>
  <si>
    <t>2-1 2025年新平县政府性基金预算收入情况表</t>
  </si>
  <si>
    <t>1030102</t>
  </si>
  <si>
    <t>一、农网还贷资金收入</t>
  </si>
  <si>
    <t>1030112</t>
  </si>
  <si>
    <t>二、海南县高等级公路车辆通行附加费收入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</si>
  <si>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</si>
  <si>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</si>
  <si>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</si>
  <si>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</si>
  <si>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</si>
  <si>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</si>
  <si>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</si>
  <si>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</si>
  <si>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</si>
  <si>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</si>
  <si>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</si>
  <si>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</si>
  <si>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</si>
  <si>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</si>
  <si>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</si>
  <si>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</si>
  <si>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</si>
  <si>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</si>
  <si>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</si>
  <si>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</si>
  <si>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</si>
  <si>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</si>
  <si>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</si>
  <si>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</si>
  <si>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</si>
  <si>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</si>
  <si>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</si>
  <si>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</si>
  <si>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</si>
  <si>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</si>
  <si>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</si>
  <si>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</si>
  <si>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</si>
  <si>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</si>
  <si>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</si>
  <si>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</si>
  <si>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</si>
  <si>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</si>
  <si>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</si>
  <si>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</si>
  <si>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</si>
  <si>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</si>
  <si>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</si>
  <si>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</si>
  <si>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</si>
  <si>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</si>
  <si>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</si>
  <si>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</si>
  <si>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</si>
  <si>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债务转贷收入</t>
  </si>
  <si>
    <t>2-2 2025年新平县政府性基金预算支出情况表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</si>
  <si>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</si>
  <si>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</si>
  <si>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</si>
  <si>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</si>
  <si>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</si>
  <si>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</si>
  <si>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</si>
  <si>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</si>
  <si>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</si>
  <si>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</si>
  <si>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</si>
  <si>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</si>
  <si>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</si>
  <si>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</si>
  <si>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</si>
  <si>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</si>
  <si>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</si>
  <si>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</si>
  <si>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</si>
  <si>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</si>
  <si>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</si>
  <si>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</si>
  <si>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</si>
  <si>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</si>
  <si>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</si>
  <si>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</si>
  <si>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</si>
  <si>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</si>
  <si>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</si>
  <si>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</si>
  <si>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</si>
  <si>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</si>
  <si>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</si>
  <si>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</si>
  <si>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</si>
  <si>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</si>
  <si>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</si>
  <si>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</si>
  <si>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</si>
  <si>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</si>
  <si>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</si>
  <si>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</si>
  <si>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</si>
  <si>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</si>
  <si>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</si>
  <si>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</si>
  <si>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</si>
  <si>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</si>
  <si>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</si>
  <si>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</si>
  <si>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</si>
  <si>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</si>
  <si>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</si>
  <si>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</si>
  <si>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</si>
  <si>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</si>
  <si>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</si>
  <si>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</si>
  <si>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</si>
  <si>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</si>
  <si>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</si>
  <si>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</si>
  <si>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</si>
  <si>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</si>
  <si>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</si>
  <si>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</si>
  <si>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</si>
  <si>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</si>
  <si>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</si>
  <si>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</si>
  <si>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</si>
  <si>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</si>
  <si>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</si>
  <si>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</si>
  <si>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</si>
  <si>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</si>
  <si>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</si>
  <si>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</si>
  <si>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</si>
  <si>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</si>
  <si>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</si>
  <si>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</si>
  <si>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</si>
  <si>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</si>
  <si>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</si>
  <si>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</si>
  <si>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</si>
  <si>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</si>
  <si>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</si>
  <si>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</si>
  <si>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</si>
  <si>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</si>
  <si>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</si>
  <si>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</si>
  <si>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</si>
  <si>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</si>
  <si>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</si>
  <si>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</si>
  <si>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</si>
  <si>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</si>
  <si>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</si>
  <si>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</si>
  <si>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</si>
  <si>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</si>
  <si>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</si>
  <si>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</si>
  <si>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</si>
  <si>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</si>
  <si>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</si>
  <si>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</si>
  <si>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</si>
  <si>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</si>
  <si>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</si>
  <si>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</si>
  <si>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</si>
  <si>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</si>
  <si>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</si>
  <si>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</si>
  <si>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</si>
  <si>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</si>
  <si>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</si>
  <si>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</si>
  <si>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</si>
  <si>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</si>
  <si>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</si>
  <si>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</si>
  <si>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</si>
  <si>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</si>
  <si>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</si>
  <si>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</si>
  <si>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</si>
  <si>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</si>
  <si>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</si>
  <si>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</si>
  <si>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</si>
  <si>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</si>
  <si>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</si>
  <si>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</si>
  <si>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</si>
  <si>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</si>
  <si>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</si>
  <si>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</si>
  <si>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</si>
  <si>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</si>
  <si>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</si>
  <si>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</si>
  <si>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</si>
  <si>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</si>
  <si>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</si>
  <si>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</si>
  <si>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</si>
  <si>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</si>
  <si>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</si>
  <si>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</si>
  <si>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</si>
  <si>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</si>
  <si>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</si>
  <si>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</si>
  <si>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</si>
  <si>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</si>
  <si>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</si>
  <si>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</si>
  <si>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</si>
  <si>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</si>
  <si>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</si>
  <si>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</si>
  <si>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</si>
  <si>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</si>
  <si>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</si>
  <si>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</si>
  <si>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</si>
  <si>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</si>
  <si>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</si>
  <si>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</si>
  <si>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</si>
  <si>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</si>
  <si>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</si>
  <si>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</si>
  <si>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</si>
  <si>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</si>
  <si>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</si>
  <si>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</si>
  <si>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</si>
  <si>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</si>
  <si>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</si>
  <si>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</si>
  <si>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</si>
  <si>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</si>
  <si>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</si>
  <si>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</si>
  <si>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</si>
  <si>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</si>
  <si>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</si>
  <si>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</si>
  <si>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</si>
  <si>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</si>
  <si>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</si>
  <si>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</si>
  <si>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</si>
  <si>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</si>
  <si>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</si>
  <si>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</si>
  <si>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</si>
  <si>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</si>
  <si>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</si>
  <si>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</si>
  <si>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</si>
  <si>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</si>
  <si>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</si>
  <si>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</si>
  <si>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</si>
  <si>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</si>
  <si>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</si>
  <si>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</si>
  <si>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</si>
  <si>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</si>
  <si>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</si>
  <si>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</si>
  <si>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</si>
  <si>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</si>
  <si>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</si>
  <si>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</si>
  <si>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</si>
  <si>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</si>
  <si>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</si>
  <si>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</si>
  <si>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</si>
  <si>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</si>
  <si>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</si>
  <si>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</si>
  <si>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</si>
  <si>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</si>
  <si>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</si>
  <si>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</si>
  <si>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</si>
  <si>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</si>
  <si>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</si>
  <si>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</si>
  <si>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</si>
  <si>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</si>
  <si>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</si>
  <si>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</si>
  <si>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</si>
  <si>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</si>
  <si>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</si>
  <si>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</si>
  <si>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</si>
  <si>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</si>
  <si>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</si>
  <si>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</si>
  <si>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</si>
  <si>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</si>
  <si>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</si>
  <si>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</si>
  <si>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</si>
  <si>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</si>
  <si>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</si>
  <si>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</si>
  <si>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</si>
  <si>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</si>
  <si>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</si>
  <si>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</si>
  <si>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</si>
  <si>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</si>
  <si>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</si>
  <si>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</si>
  <si>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</si>
  <si>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</si>
  <si>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</si>
  <si>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</si>
  <si>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</si>
  <si>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</si>
  <si>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</si>
  <si>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</si>
  <si>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</si>
  <si>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</si>
  <si>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</si>
  <si>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</si>
  <si>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</si>
  <si>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</si>
  <si>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</si>
  <si>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</si>
  <si>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</si>
  <si>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</si>
  <si>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</si>
  <si>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</si>
  <si>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</si>
  <si>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</si>
  <si>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</si>
  <si>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</si>
  <si>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</si>
  <si>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</si>
  <si>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</si>
  <si>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</si>
  <si>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</si>
  <si>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</si>
  <si>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</si>
  <si>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</si>
  <si>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</si>
  <si>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</si>
  <si>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</si>
  <si>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</si>
  <si>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</si>
  <si>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</si>
  <si>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</si>
  <si>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</si>
  <si>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</si>
  <si>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</si>
  <si>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</si>
  <si>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</si>
  <si>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</si>
  <si>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</si>
  <si>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</si>
  <si>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</si>
  <si>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</si>
  <si>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</si>
  <si>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</si>
  <si>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</si>
  <si>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</si>
  <si>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</si>
  <si>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</si>
  <si>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</si>
  <si>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</si>
  <si>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</si>
  <si>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</si>
  <si>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</si>
  <si>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</si>
  <si>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</si>
  <si>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</si>
  <si>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</si>
  <si>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</si>
  <si>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</si>
  <si>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</si>
  <si>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</si>
  <si>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</si>
  <si>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</si>
  <si>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</si>
  <si>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</si>
  <si>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</si>
  <si>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</si>
  <si>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</si>
  <si>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</si>
  <si>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</si>
  <si>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</si>
  <si>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</si>
  <si>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</si>
  <si>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</si>
  <si>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</si>
  <si>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</si>
  <si>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</si>
  <si>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</si>
  <si>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</si>
  <si>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</si>
  <si>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</si>
  <si>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</si>
  <si>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</si>
  <si>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</si>
  <si>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</si>
  <si>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</si>
  <si>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</si>
  <si>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</si>
  <si>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</si>
  <si>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</si>
  <si>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</si>
  <si>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</si>
  <si>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</si>
  <si>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</si>
  <si>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</si>
  <si>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</si>
  <si>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</si>
  <si>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</si>
  <si>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</si>
  <si>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</si>
  <si>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</si>
  <si>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</si>
  <si>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</si>
  <si>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</si>
  <si>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</si>
  <si>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</si>
  <si>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</si>
  <si>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</si>
  <si>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</si>
  <si>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</si>
  <si>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</si>
  <si>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</si>
  <si>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</si>
  <si>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</si>
  <si>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</si>
  <si>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</si>
  <si>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</si>
  <si>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</si>
  <si>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</si>
  <si>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</si>
  <si>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</si>
  <si>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</si>
  <si>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</si>
  <si>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</si>
  <si>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</si>
  <si>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</si>
  <si>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</si>
  <si>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</si>
  <si>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</si>
  <si>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</si>
  <si>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</si>
  <si>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</si>
  <si>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</si>
  <si>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</si>
  <si>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</si>
  <si>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</si>
  <si>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</si>
  <si>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</si>
  <si>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</si>
  <si>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</si>
  <si>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</si>
  <si>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</si>
  <si>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</si>
  <si>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</si>
  <si>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</si>
  <si>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</si>
  <si>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</si>
  <si>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</si>
  <si>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</si>
  <si>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</si>
  <si>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</si>
  <si>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</si>
  <si>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</si>
  <si>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</si>
  <si>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</si>
  <si>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</si>
  <si>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</si>
  <si>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</si>
  <si>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</si>
  <si>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</si>
  <si>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</si>
  <si>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</si>
  <si>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</si>
  <si>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</si>
  <si>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</si>
  <si>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</si>
  <si>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</si>
  <si>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</si>
  <si>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</si>
  <si>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</si>
  <si>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</si>
  <si>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</si>
  <si>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</si>
  <si>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</si>
  <si>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</si>
  <si>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</si>
  <si>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</si>
  <si>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</si>
  <si>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</si>
  <si>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</si>
  <si>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</si>
  <si>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</si>
  <si>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</si>
  <si>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</si>
  <si>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</si>
  <si>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</si>
  <si>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</si>
  <si>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</si>
  <si>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</si>
  <si>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</si>
  <si>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</si>
  <si>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</si>
  <si>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</si>
  <si>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2025年新平县县本级政府性基金预算收入情况表</t>
  </si>
  <si>
    <t>县本级政府性基金预算收入</t>
  </si>
  <si>
    <t xml:space="preserve">   政府性基金补助收入</t>
  </si>
  <si>
    <t>否</t>
  </si>
  <si>
    <t xml:space="preserve">     政府性基金上解收入</t>
  </si>
  <si>
    <t>2-4 2025年县本级政府性基金预算支出情况表</t>
  </si>
  <si>
    <t>类</t>
  </si>
  <si>
    <t>一、教育支出</t>
  </si>
  <si>
    <t>超长期特别国债安排的支出</t>
  </si>
  <si>
    <t>基础教育</t>
  </si>
  <si>
    <t>二、科学技术支出</t>
  </si>
  <si>
    <t>其他科技支出</t>
  </si>
  <si>
    <t>三、文化旅游体育与传媒支出</t>
  </si>
  <si>
    <t>国家电影事业发展专项资金安排的支出</t>
  </si>
  <si>
    <t>资助国产影片放映</t>
  </si>
  <si>
    <t>资助影院建设</t>
  </si>
  <si>
    <t>资助少数民族语电影译制</t>
  </si>
  <si>
    <t>购买农村电影公益性放映版权服务</t>
  </si>
  <si>
    <t>其他国家电影事业发展专项资金支出</t>
  </si>
  <si>
    <t>旅游发展基金支出</t>
  </si>
  <si>
    <t>宣传促销</t>
  </si>
  <si>
    <t>行业规划</t>
  </si>
  <si>
    <t>旅游事业补助</t>
  </si>
  <si>
    <t>地方旅游开发项目补助</t>
  </si>
  <si>
    <t>其他旅游发展基金支出</t>
  </si>
  <si>
    <t>国家电影事业发展专项资金对应专项债务收入安排的支出</t>
  </si>
  <si>
    <t>资助城市影院</t>
  </si>
  <si>
    <t>其他国家电影事业发展专项资金对应专项债务收入支出</t>
  </si>
  <si>
    <t>其他文化旅游传媒与体育支出</t>
  </si>
  <si>
    <t>四、社会保障和就业支出</t>
  </si>
  <si>
    <t>养老机构及服务设施</t>
  </si>
  <si>
    <t>公共就业服务设施</t>
  </si>
  <si>
    <t>五、卫生健康支出</t>
  </si>
  <si>
    <t>公共卫生机构</t>
  </si>
  <si>
    <t>托育机构</t>
  </si>
  <si>
    <t>六、节能环保支出</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</si>
  <si>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</si>
  <si>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</si>
  <si>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</si>
  <si>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</si>
  <si>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</si>
  <si>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</si>
  <si>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</si>
  <si>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</si>
  <si>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</si>
  <si>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</si>
  <si>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</si>
  <si>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</si>
  <si>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</si>
  <si>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七、城乡社区支出</t>
  </si>
  <si>
    <t>国有土地使用权出让收入安排的支出</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</si>
  <si>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</si>
  <si>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</si>
  <si>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</si>
  <si>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</si>
  <si>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</si>
  <si>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</si>
  <si>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</si>
  <si>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</si>
  <si>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</si>
  <si>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</si>
  <si>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保障性住房租金补贴</t>
  </si>
  <si>
    <t>2120814</t>
  </si>
  <si>
    <t>农业生产发展支出</t>
  </si>
  <si>
    <t>2120815</t>
  </si>
  <si>
    <t>农村社会事业支出</t>
  </si>
  <si>
    <t>2120816</t>
  </si>
  <si>
    <t>农业农村生态环境支出</t>
  </si>
  <si>
    <t>其他国有土地使用权出让收入安排的支出</t>
  </si>
  <si>
    <t>国有土地收益基金安排的支出</t>
  </si>
  <si>
    <t>其他国有土地收益基金支出</t>
  </si>
  <si>
    <t>农业土地开发资金安排的支出</t>
  </si>
  <si>
    <t>城市基础设施配套费安排的支出</t>
  </si>
  <si>
    <t>城市公共设施</t>
  </si>
  <si>
    <t>城市环境卫生</t>
  </si>
  <si>
    <t>公有房屋</t>
  </si>
  <si>
    <t>城市防洪</t>
  </si>
  <si>
    <t>其他城市基础设施配套费安排的支出</t>
  </si>
  <si>
    <t>污水处理费收入安排的支出</t>
  </si>
  <si>
    <t>污水处理设施建设和运营</t>
  </si>
  <si>
    <t>代征手续费</t>
  </si>
  <si>
    <t>其他污水处理费安排的支出</t>
  </si>
  <si>
    <t>土地储备专项债券收入安排的支出</t>
  </si>
  <si>
    <t>其他土地储备专项债券收入安排的支出</t>
  </si>
  <si>
    <t>棚户区改造专项债券收入安排的支出</t>
  </si>
  <si>
    <t>其他棚户区改造专项债券收入安排的支出</t>
  </si>
  <si>
    <t>城市基础设施配套费对应专项债务收入安排的支出</t>
  </si>
  <si>
    <t>其他城市基础设施配套费对应专项债务收入安排的支出</t>
  </si>
  <si>
    <t>污水处理费对应专项债务收入安排的支出</t>
  </si>
  <si>
    <t>其他污水处理费对应专项债务收入安排的支出</t>
  </si>
  <si>
    <t>国有土地使用权出让收入对应专项债务收入安排的支出</t>
  </si>
  <si>
    <t>其他国有土地使用权出让收入对应专项债务收入安排的支出</t>
  </si>
  <si>
    <t>八、农林水支出</t>
  </si>
  <si>
    <t>大中型水库库区基金安排的支出</t>
  </si>
  <si>
    <t>基础设施建设和经济发展</t>
  </si>
  <si>
    <t>解决移民遗留问题</t>
  </si>
  <si>
    <t>库区防护工程维护</t>
  </si>
  <si>
    <t>其他大中型水库库区基金支出</t>
  </si>
  <si>
    <t>三峡水库库区基金支出</t>
  </si>
  <si>
    <t>库区维护和管理</t>
  </si>
  <si>
    <t>其他三峡水库库区基金支出</t>
  </si>
  <si>
    <t>国家重大水利工程建设基金安排的支出</t>
  </si>
  <si>
    <t>三峡后续工作</t>
  </si>
  <si>
    <t>地方重大水利工程建设</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</si>
  <si>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</si>
  <si>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</si>
  <si>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</si>
  <si>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</si>
  <si>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</si>
  <si>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</si>
  <si>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</si>
  <si>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</si>
  <si>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</si>
  <si>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</si>
  <si>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</si>
  <si>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</si>
  <si>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</si>
  <si>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农业农村支出</t>
  </si>
  <si>
    <t>水利支出</t>
  </si>
  <si>
    <t>九、交通运输支出</t>
  </si>
  <si>
    <t>海南省高等级公路车辆通行附加费安排的支出</t>
  </si>
  <si>
    <t>公路还贷</t>
  </si>
  <si>
    <t>其他海南省高等级公路车辆通行附加费安排的支出</t>
  </si>
  <si>
    <t>车辆通行费安排的支出</t>
  </si>
  <si>
    <t>政府还贷公路养护</t>
  </si>
  <si>
    <t>政府还贷公路管理</t>
  </si>
  <si>
    <t>其他车辆通行费安排的支出</t>
  </si>
  <si>
    <t>铁路建设基金支出</t>
  </si>
  <si>
    <t>铁路建设投资</t>
  </si>
  <si>
    <t>购置铁路机车车辆</t>
  </si>
  <si>
    <t>铁路还贷</t>
  </si>
  <si>
    <t>建设项目铺底资金</t>
  </si>
  <si>
    <t>勘测设计</t>
  </si>
  <si>
    <t>注册资本金</t>
  </si>
  <si>
    <t>周转资金</t>
  </si>
  <si>
    <t>其他铁路建设基金支出</t>
  </si>
  <si>
    <t>船舶油污损害赔偿基金支出</t>
  </si>
  <si>
    <t>应急处置费用</t>
  </si>
  <si>
    <t>控制清除污染</t>
  </si>
  <si>
    <t>损失补偿</t>
  </si>
  <si>
    <t>生态恢复</t>
  </si>
  <si>
    <t>监视监测</t>
  </si>
  <si>
    <t>其他船舶油污损害赔偿基金支出</t>
  </si>
  <si>
    <t>民航发展基金支出</t>
  </si>
  <si>
    <t>民航机场建设</t>
  </si>
  <si>
    <t>民航安全</t>
  </si>
  <si>
    <t>航线和机场补贴</t>
  </si>
  <si>
    <t>民航节能减排</t>
  </si>
  <si>
    <t>通用航空发展</t>
  </si>
  <si>
    <t>征管经费</t>
  </si>
  <si>
    <t>2146909</t>
  </si>
  <si>
    <t>民航科教和信息建设</t>
  </si>
  <si>
    <t>其他民航发展基金支出</t>
  </si>
  <si>
    <t>海南省高等级公路车辆通行附加费对应专项债务收入安排的支出</t>
  </si>
  <si>
    <t>其他海南省高等级公路车辆通行附加费对应专项债务收入安排的支出</t>
  </si>
  <si>
    <t>政府收费公路专项债券收入安排的支出</t>
  </si>
  <si>
    <t>其他政府收费公路专项债券收入安排的支出</t>
  </si>
  <si>
    <t>车辆通行费对应专项债务收入安排的支出</t>
  </si>
  <si>
    <t>十、资源勘探工业信息等支出</t>
  </si>
  <si>
    <t>农网还贷资金支出</t>
  </si>
  <si>
    <t>地方农网还贷资金支出</t>
  </si>
  <si>
    <t>其他农网还贷资金支出</t>
  </si>
  <si>
    <t>工业和信息产业</t>
  </si>
  <si>
    <t>十一、自然资源海洋气象等支出</t>
  </si>
  <si>
    <t>耕地保护考核奖惩基金支出</t>
  </si>
  <si>
    <t>耕地保护</t>
  </si>
  <si>
    <t>补充耕地</t>
  </si>
  <si>
    <t>十二、住房保障支出</t>
  </si>
  <si>
    <t>其他住房保障支出</t>
  </si>
  <si>
    <t>十三、粮油物资储备支出</t>
  </si>
  <si>
    <t>其他粮油物资储备支出</t>
  </si>
  <si>
    <t>十四、灾害防治及应急管理支出</t>
  </si>
  <si>
    <t>自然灾害恢复重建支出</t>
  </si>
  <si>
    <t>十五、其他支出</t>
  </si>
  <si>
    <t>其他政府性基金及对应专项债务收入安排的支出</t>
  </si>
  <si>
    <t>其他政府性基金安排的支出</t>
  </si>
  <si>
    <t>其他地方自行试点项目收益专项债券收入安排的支出</t>
  </si>
  <si>
    <t>其他政府性基金债务收入安排的支出</t>
  </si>
  <si>
    <t>彩票发行销售机构业务费安排的支出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</si>
  <si>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</si>
  <si>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</si>
  <si>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</si>
  <si>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</si>
  <si>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</si>
  <si>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</si>
  <si>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</si>
  <si>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</si>
  <si>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抗疫特别国债财务基金支出</t>
  </si>
  <si>
    <t>抗疫特别国债财务基金支出★</t>
  </si>
  <si>
    <t>超长期特别国债财务基金支出</t>
  </si>
  <si>
    <t>彩票公益金安排的支出</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</si>
  <si>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</si>
  <si>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</si>
  <si>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</si>
  <si>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</si>
  <si>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</si>
  <si>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</si>
  <si>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</si>
  <si>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用于巩固拓展脱贫攻坚成果衔接乡村振兴的彩票公益金支出</t>
  </si>
  <si>
    <t>用于法律援助的彩票公益金支出</t>
  </si>
  <si>
    <t>用于城乡医疗救助的的彩票公益金支出</t>
  </si>
  <si>
    <t>用于其他社会公益事业的彩票公益金支出</t>
  </si>
  <si>
    <t>十六、债务付息支出</t>
  </si>
  <si>
    <t>地方政府专项债务付息支出</t>
  </si>
  <si>
    <t>海南省高等级公路车辆通行附加费债务付息支出</t>
  </si>
  <si>
    <t>港口建设费债务付息支出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</si>
  <si>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</si>
  <si>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</si>
  <si>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</si>
  <si>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</si>
  <si>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</si>
  <si>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</si>
  <si>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</si>
  <si>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</si>
  <si>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</si>
  <si>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</si>
  <si>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</si>
  <si>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</si>
  <si>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</si>
  <si>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</si>
  <si>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十七、债务发行费用支出</t>
  </si>
  <si>
    <t>地方政府专项债务发行费用支出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</si>
  <si>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</si>
  <si>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</si>
  <si>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</si>
  <si>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</si>
  <si>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</si>
  <si>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</si>
  <si>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</si>
  <si>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</si>
  <si>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</si>
  <si>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</si>
  <si>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</si>
  <si>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</si>
  <si>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</si>
  <si>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其他地方自行试点项目收益专项债务发行费用支出</t>
  </si>
  <si>
    <t>其他政府性基金债务发行费用支出</t>
  </si>
  <si>
    <t>十八、抗疫特别国债安排的支出</t>
  </si>
  <si>
    <t>基础设施建设</t>
  </si>
  <si>
    <t>公共卫生体系建设</t>
  </si>
  <si>
    <t>重大疫情防控救治体系建设</t>
  </si>
  <si>
    <t>粮食安全</t>
  </si>
  <si>
    <t>能源安全</t>
  </si>
  <si>
    <t>应急物资保障</t>
  </si>
  <si>
    <t>产业链改造升级</t>
  </si>
  <si>
    <t>城镇老旧小区改造</t>
  </si>
  <si>
    <t>生态环境治理</t>
  </si>
  <si>
    <t>交通基础设施建设</t>
  </si>
  <si>
    <t>市政设施建设</t>
  </si>
  <si>
    <t>重大区域规划基础设施建设</t>
  </si>
  <si>
    <t>其他基础设施建设</t>
  </si>
  <si>
    <t>抗疫相关支出</t>
  </si>
  <si>
    <t>创业担保贷款贴息</t>
  </si>
  <si>
    <t>援企稳岗补贴</t>
  </si>
  <si>
    <t>困难群众基本生活补助</t>
  </si>
  <si>
    <t>其他抗疫相关支出</t>
  </si>
  <si>
    <t>县本级政府性基金预算支出</t>
  </si>
  <si>
    <t>政府性基金转移支付</t>
  </si>
  <si>
    <t>2300401</t>
  </si>
  <si>
    <t xml:space="preserve">       政府性基金补助支出</t>
  </si>
  <si>
    <t>政府性基金上解支出</t>
  </si>
  <si>
    <t>调出资金</t>
  </si>
  <si>
    <t>年终结余</t>
  </si>
  <si>
    <t>23011</t>
  </si>
  <si>
    <t>地方政府专项债务转贷支出</t>
  </si>
  <si>
    <t>上年结转对应安排支出</t>
  </si>
  <si>
    <t>验证</t>
  </si>
  <si>
    <t>差异</t>
  </si>
  <si>
    <t>2-5  本级政府性基金支出表（州（市）对下转移支付）</t>
  </si>
  <si>
    <t>本年支出小计</t>
  </si>
  <si>
    <t>说明：新平县无对下转移支付，故此表为空表。</t>
  </si>
  <si>
    <t>3-1  2025年新平县国有资本经营收入预算情况表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</si>
  <si>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</si>
  <si>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</si>
  <si>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</si>
  <si>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</si>
  <si>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</si>
  <si>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</si>
  <si>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</si>
  <si>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</si>
  <si>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</si>
  <si>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</si>
  <si>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</si>
  <si>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</si>
  <si>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</si>
  <si>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</si>
  <si>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</si>
  <si>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</si>
  <si>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</si>
  <si>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</si>
  <si>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</si>
  <si>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</si>
  <si>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</si>
  <si>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</si>
  <si>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</si>
  <si>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</si>
  <si>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</si>
  <si>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</si>
  <si>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</si>
  <si>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</si>
  <si>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</si>
  <si>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</si>
  <si>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</si>
  <si>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</si>
  <si>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</si>
  <si>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</si>
  <si>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</si>
  <si>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</si>
  <si>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</si>
  <si>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</si>
  <si>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2025年新平县国有资本经营支出预算情况表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</si>
  <si>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</si>
  <si>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</si>
  <si>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</si>
  <si>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</si>
  <si>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</si>
  <si>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</si>
  <si>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</si>
  <si>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</si>
  <si>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</si>
  <si>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</si>
  <si>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</si>
  <si>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</si>
  <si>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</si>
  <si>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</si>
  <si>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</si>
  <si>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</si>
  <si>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</si>
  <si>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</si>
  <si>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</si>
  <si>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</si>
  <si>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</si>
  <si>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结转下年</t>
  </si>
  <si>
    <t>3-3  2025年县本级国有资本经营收入预算情况表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</si>
  <si>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</si>
  <si>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</si>
  <si>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</si>
  <si>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</si>
  <si>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</si>
  <si>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</si>
  <si>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</si>
  <si>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</si>
  <si>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</si>
  <si>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</si>
  <si>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2025年县本级国有资本经营支出预算情况表</t>
  </si>
  <si>
    <t>项   目</t>
  </si>
  <si>
    <t xml:space="preserve">    "三供一业"移交补助支出</t>
  </si>
  <si>
    <t xml:space="preserve">   其他金融国有资本经营预算支出</t>
  </si>
  <si>
    <t>县本级国有资本经营支出</t>
  </si>
  <si>
    <t>3-5  2025年新平县县本级国有资本经营预算转移支付表（分地区）</t>
  </si>
  <si>
    <t>地  区</t>
  </si>
  <si>
    <t>预算数</t>
  </si>
  <si>
    <t>古城街道办事处</t>
  </si>
  <si>
    <t>桂山街道办事处</t>
  </si>
  <si>
    <t>戛洒镇人民政府</t>
  </si>
  <si>
    <t>合  计</t>
  </si>
  <si>
    <t>3-6  2025年新平县县本级国有资本经营预算转移支付表（分项目）</t>
  </si>
  <si>
    <t>项目名称</t>
  </si>
  <si>
    <t>国有企业退休人员社会化管理补助支出</t>
  </si>
  <si>
    <t>4-1  2025年新平县社会保险基金收入预算情况表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</si>
  <si>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</si>
  <si>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</si>
  <si>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</si>
  <si>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</si>
  <si>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</si>
  <si>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</si>
  <si>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</si>
  <si>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</si>
  <si>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</si>
  <si>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</si>
  <si>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</si>
  <si>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</si>
  <si>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</si>
  <si>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</si>
  <si>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</si>
  <si>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</si>
  <si>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</si>
  <si>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</si>
  <si>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2025年新平县社会保险基金支出预算情况表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</si>
  <si>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</si>
  <si>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</si>
  <si>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</si>
  <si>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</si>
  <si>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</si>
  <si>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</si>
  <si>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</si>
  <si>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</si>
  <si>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</si>
  <si>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</si>
  <si>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</si>
  <si>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</si>
  <si>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</si>
  <si>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</si>
  <si>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2025年县本级社会保险基金收入预算情况表</t>
  </si>
  <si>
    <t>4-4  2025年新平县县本级社会保险基金支出预算情况表</t>
  </si>
  <si>
    <t>5-1  新平县2024年地方政府债务限额及余额预算情况表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</si>
  <si>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</si>
  <si>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</si>
  <si>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</si>
  <si>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</si>
  <si>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</si>
  <si>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</si>
  <si>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</si>
  <si>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</si>
  <si>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</si>
  <si>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</si>
  <si>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</si>
  <si>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</si>
  <si>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</si>
  <si>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新平县本级</t>
  </si>
  <si>
    <t>注：1.本表反映上一年度本地区、本级及分地区地方政府债务限额及余额预计执行数。</t>
  </si>
  <si>
    <t xml:space="preserve">    2.本表由县级以上地方各级财政部门在本级人民代表大会批准预算后二十日内公开。</t>
  </si>
  <si>
    <t>5-2  新平县2024年地方政府一般债务余额情况表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</si>
  <si>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</si>
  <si>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</si>
  <si>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</si>
  <si>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</si>
  <si>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</si>
  <si>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</si>
  <si>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</si>
  <si>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</si>
  <si>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</si>
  <si>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</si>
  <si>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</si>
  <si>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</si>
  <si>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5-3  新平县本级2024年地方政府一般债务余额情况表</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</si>
  <si>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</si>
  <si>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</si>
  <si>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</si>
  <si>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5-4  新平县2024年地方政府专项债务余额情况表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</si>
  <si>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</si>
  <si>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</si>
  <si>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</si>
  <si>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</si>
  <si>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</si>
  <si>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</si>
  <si>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t>七、2024年末地方政府专项债务余额限额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</si>
  <si>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</si>
  <si>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新平县本级2024年地方政府专项债务余额情况表</t>
  </si>
  <si>
    <t>六、2024年地方政府专项债务新增限额</t>
  </si>
  <si>
    <t>七、2025年末地方政府专项债务余额限额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</si>
  <si>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</si>
  <si>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5-6  新平县地方政府债券发行及还本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</si>
  <si>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</si>
  <si>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</si>
  <si>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</si>
  <si>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</si>
  <si>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</si>
  <si>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</si>
  <si>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</si>
  <si>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</si>
  <si>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</si>
  <si>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</si>
  <si>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</si>
  <si>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</si>
  <si>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</si>
  <si>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</si>
  <si>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</si>
  <si>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</si>
  <si>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</si>
  <si>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</si>
  <si>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</si>
  <si>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</si>
  <si>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</si>
  <si>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</si>
  <si>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</si>
  <si>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</si>
  <si>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</si>
  <si>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</si>
  <si>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</si>
  <si>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</si>
  <si>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</si>
  <si>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</si>
  <si>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</si>
  <si>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2025年政府专项债务限额和余额情况表</t>
  </si>
  <si>
    <t>下级</t>
  </si>
  <si>
    <t>一、2024年地方政府债务限额</t>
  </si>
  <si>
    <t>其中： 一般债务限额</t>
  </si>
  <si>
    <t xml:space="preserve">       专项债务限额</t>
  </si>
  <si>
    <t>二、提前下达的2025年新增地方政府债务限额</t>
  </si>
  <si>
    <t>注：截至2025年1月26日2024年地方政府债务限额及提前下达的2025年新增地方债务限额数字市级未下达，公开时为空表。</t>
  </si>
  <si>
    <t>5-8 新平县2025年年初新增地方政府债券资金安排表</t>
  </si>
  <si>
    <t>序号</t>
  </si>
  <si>
    <t>项目类型</t>
  </si>
  <si>
    <t>项目主管部门</t>
  </si>
  <si>
    <t>债券性质</t>
  </si>
  <si>
    <t>债券规模</t>
  </si>
  <si>
    <t>...</t>
  </si>
  <si>
    <t>注：新平县截止2025年1月26日无新增地方政府债券资金，公开时为空表</t>
  </si>
  <si>
    <t>6-1   2025年省级重大政策和重点项目绩效目标表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</si>
  <si>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</si>
  <si>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</si>
  <si>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</si>
  <si>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</si>
  <si>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</si>
  <si>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</si>
  <si>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</si>
  <si>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</si>
  <si>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</si>
  <si>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</si>
  <si>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新平彝族傣族自治县教育体育局．大型体育场馆低收费免收费配套补助资金</t>
  </si>
  <si>
    <t>计划免费低收费开放天数不少于360天，参加锻炼人数不少于1万人，资金用于支付物业管理费25万元，更换门窗、地板、灯具、支付水电费、日常维修维护等125.00万元。通过体育场馆免费或低收费开放项目实施，提高社会资源共享，保障体育场馆全年正常开放，让体育爱好者在安全舒适的环境下锻炼身体，提高全民综合素质。为今后举办赛事奠定基础。</t>
  </si>
  <si>
    <t>产出指标</t>
  </si>
  <si>
    <t/>
  </si>
  <si>
    <t>数量指标</t>
  </si>
  <si>
    <t>全年计划开放天数</t>
  </si>
  <si>
    <t>&gt;=</t>
  </si>
  <si>
    <t>360</t>
  </si>
  <si>
    <t>天</t>
  </si>
  <si>
    <t>定量指标</t>
  </si>
  <si>
    <t>反映体育馆全年免费低收费开放天数情况</t>
  </si>
  <si>
    <t>质量指标</t>
  </si>
  <si>
    <t>体育场馆综合使用率</t>
  </si>
  <si>
    <t>95</t>
  </si>
  <si>
    <t>%</t>
  </si>
  <si>
    <t>反映体育馆全年免费低收费开放项目情况</t>
  </si>
  <si>
    <t>时效指标</t>
  </si>
  <si>
    <t>每天开放时长</t>
  </si>
  <si>
    <t>9</t>
  </si>
  <si>
    <t>小时</t>
  </si>
  <si>
    <t>反映体育馆免费低收费每天开放时间情况</t>
  </si>
  <si>
    <t>效益指标</t>
  </si>
  <si>
    <t>社会效益指标</t>
  </si>
  <si>
    <t>推动全民健身</t>
  </si>
  <si>
    <t>=</t>
  </si>
  <si>
    <t>有效推动</t>
  </si>
  <si>
    <t>是/否</t>
  </si>
  <si>
    <t>定性指标</t>
  </si>
  <si>
    <t>反映提升全民健康素养，推动全民健身和全民健康深度融合</t>
  </si>
  <si>
    <t>满意度指标</t>
  </si>
  <si>
    <t>服务对象满意度指标</t>
  </si>
  <si>
    <t>　 参加锻炼人员满意度</t>
  </si>
  <si>
    <t>90</t>
  </si>
  <si>
    <t>反映参加锻炼人员满意度调查</t>
  </si>
  <si>
    <t>新平彝族傣族自治县人民政府桂山街道办事处.桂山街道耕地流出整改工作经费</t>
  </si>
  <si>
    <t>街道全部完成进出平衡56.04亩，就地复垦56.73亩，整改完成率100.01%。为深入贯彻落实党中央、国务院和省市县委关于耕地保护工作的决策部署，根据2023年县级下达2021-2022年耕地流出问题整改图斑情况，由县级财力预算安排支出，合计8.4914万元。计划主要用于5个社区耕地流出问题整改工作产生的费用。计划主要用于5个社区耕地流出问题整改工作产生的费用。通过项目的实施，耕地流出整改措施将显著增加植被覆盖度，减少地表蒸发，提高土壤入渗率，有助于涵养水源和防止土地沙化。预计项目区林草覆盖率将得到提升，生态环境得到显著改善。通过减少水土流失和增加植被覆盖，项目区自然灾害如干旱、洪涝等的发生频率和程度预计将降低。</t>
  </si>
  <si>
    <t>挖机台班</t>
  </si>
  <si>
    <t>17</t>
  </si>
  <si>
    <t>个</t>
  </si>
  <si>
    <t>反映预算部门（单位）开展工作的具体情况。完成率=实际完成指/目标值×100%。</t>
  </si>
  <si>
    <t>整改工作培训</t>
  </si>
  <si>
    <t>&lt;=</t>
  </si>
  <si>
    <t>5</t>
  </si>
  <si>
    <t>期</t>
  </si>
  <si>
    <t>整改完成率</t>
  </si>
  <si>
    <t>100</t>
  </si>
  <si>
    <t>反映预算部门（单位）开展整改工作的具体情况。完成率=实际完成指/目标值×100%。</t>
  </si>
  <si>
    <t>项目开展时间</t>
  </si>
  <si>
    <t>12</t>
  </si>
  <si>
    <t>月</t>
  </si>
  <si>
    <t>反映开展项目工作时间。完成率=实际完成指/目标值×100%。</t>
  </si>
  <si>
    <t>社会效益</t>
  </si>
  <si>
    <t>生态环境得到显著改善</t>
  </si>
  <si>
    <t>改善</t>
  </si>
  <si>
    <t>整改措施将显著增加植被覆盖度，减少地表蒸发，提高土壤入渗率，有助于涵养水源和防止土地沙化。预计项目区林草覆盖率将得到提升，生态环境得到显著改善。</t>
  </si>
  <si>
    <t>服务对象满意度</t>
  </si>
  <si>
    <t>社会公众满意度</t>
  </si>
  <si>
    <t>反映项目实施后社会公众对项目实施的满意程度。满意度=满意问卷数/调查问卷总数×100%</t>
  </si>
  <si>
    <t>新平彝族傣族自治县卫生健康局.基本公共卫生服务项目补助资金</t>
  </si>
  <si>
    <t>1.公共卫生服务体系健全：到2025年，基本建成能有效应对重大疫情和突发公共卫生事件、基本满足基层健康治理需要、有利支撑健康建设的强大公共卫生体系；2.整合型医疗卫生体系：到2025年，基本建成整合型医疗卫生体系、特色优势鲜明的中医药服务体系、基本满足人民群众健康需求的医疗服务体系，实现公共卫生体系更加强大完善、医疗服务体系更加优化均衡、医疗卫生服务更加优质高效、中医药事业更加蓬勃发展、健康发展保障更加成熟有力的目标；3.县域医共体建设：到2025年底，力争全国90%以上的县基本建成布局合理、人财物统一管理、权责清晰、运行高效、分工协作、服务连续、信息共享的县域医共体。到2027年底，紧密型县域医共体基本实现全覆盖，管理体制运行机制进一步巩固，县域防病治病和健康管理能力明显提升；4.居民健康水平提升：到2025年，全县居民健康水平进一步提高，卫生健康对全县经济社会高质量发展的贡献作用明显增强。具体目标包括人群平均期望寿命、孕产妇死亡率、新生儿、婴儿和5岁以下儿童死亡率等指标的进一步改善；5.公共卫生服务能力增强：到2025年，公共卫生服务能力显著增强，基本建成能有效应对重大疫情和突发公共卫生事件、适应国家公共卫生安全形势需要的强大公共卫生体系，早期监测、智能预警、快速反应、高效处置、综合救治能力显著提升；6.健康中国建设：到2025年，基本建成健康云和，构建起适应山区居民健康需求的整合型医疗卫生服务体系，卫生健康服务质量与效率持续提升，为城乡居民提供更加公平可及、系统连续、经济有效的全方位全周期健康服务。</t>
  </si>
  <si>
    <t>宣传材料数量</t>
  </si>
  <si>
    <t>50,000</t>
  </si>
  <si>
    <t>份</t>
  </si>
  <si>
    <t>反映宣传材料购买数量</t>
  </si>
  <si>
    <t>严重精神障碍患者人数</t>
  </si>
  <si>
    <t>61</t>
  </si>
  <si>
    <t>例</t>
  </si>
  <si>
    <t>反映严重精神障碍患者人数</t>
  </si>
  <si>
    <t>高血压患者健康管理目标管理人数</t>
  </si>
  <si>
    <t>31,210</t>
  </si>
  <si>
    <t>人</t>
  </si>
  <si>
    <t>反映老年人健康管理人数</t>
  </si>
  <si>
    <t>2型糖尿病患者目标管理人数</t>
  </si>
  <si>
    <t>4,995</t>
  </si>
  <si>
    <t>反映2型糖尿病患者目标管理</t>
  </si>
  <si>
    <t>家庭医生签约服务人数</t>
  </si>
  <si>
    <t>10,190</t>
  </si>
  <si>
    <t>反映家庭医生签约服务情况</t>
  </si>
  <si>
    <t>居民建档管理服务新建档人数</t>
  </si>
  <si>
    <t>5,000</t>
  </si>
  <si>
    <t>反映居民建档管理服务新建档人数</t>
  </si>
  <si>
    <t>重点人群续管</t>
  </si>
  <si>
    <t>85,000</t>
  </si>
  <si>
    <t>反映重点人群续管</t>
  </si>
  <si>
    <t>0-8月龄组儿童健康管理</t>
  </si>
  <si>
    <t>2,300</t>
  </si>
  <si>
    <t>反映0-8月龄组儿童健康管理</t>
  </si>
  <si>
    <t>卫生监督协管管理人数</t>
  </si>
  <si>
    <t>262,771</t>
  </si>
  <si>
    <t>反映卫生监督协管管理人数</t>
  </si>
  <si>
    <t>居民建档率</t>
  </si>
  <si>
    <t>反映居民建档情况</t>
  </si>
  <si>
    <t>肺结核患者管理率</t>
  </si>
  <si>
    <t>肺结核患者管理情况</t>
  </si>
  <si>
    <t>传染病疫情报告率</t>
  </si>
  <si>
    <t>反映传染病疫情报告情况</t>
  </si>
  <si>
    <t>受益人群覆盖率</t>
  </si>
  <si>
    <t>反映受益人群覆盖情况</t>
  </si>
  <si>
    <t>提高居民健康状况</t>
  </si>
  <si>
    <t>提升情况</t>
  </si>
  <si>
    <t>年</t>
  </si>
  <si>
    <t>反映提高居民健康状况的情况</t>
  </si>
  <si>
    <t>　服务对象满意度</t>
  </si>
  <si>
    <t>反映居民对基本公共卫生服务的满意度</t>
  </si>
  <si>
    <t>新平彝族傣族自治县发展和改革局.粮食风险补助资金</t>
  </si>
  <si>
    <t xml:space="preserve">
1.2024年保管县级储备粮油共计336万公斤，其中：稻谷320万公斤，大米14万公斤，菜油2万公斤。付保管费用补贴56万元，贷款利息补贴39.9万元；2.2024年县级储备粮油轮换185.7万公斤，其中：稻谷169.7万公斤，大米14万公斤，食用油2万公斤。支付轮换费用补贴26.9万元，轮换价差亏损补贴114.2万元；3.基础设施建设维护费用补贴20万元。其中：购买、维修机械设备7.2万元，粮库晒场损毁修复0.8万元，粮仓屋面增加防水、检修补漏12万元；4.化解未剥离企业财务挂账本金20万元；5.支付政策性粮食财务利息73万元；6.做好政策性粮食供应工作，维护县内粮食流通正常秩序。积极配合应急部门做好救灾救济粮供应工作，保障农村、城镇困难群众的基本生活。</t>
  </si>
  <si>
    <t>储备稻谷</t>
  </si>
  <si>
    <t>250</t>
  </si>
  <si>
    <t>万公斤</t>
  </si>
  <si>
    <t>完成储备稻谷250万公斤。</t>
  </si>
  <si>
    <t>储备大米</t>
  </si>
  <si>
    <t>14</t>
  </si>
  <si>
    <t>完成储备大米14万公斤。</t>
  </si>
  <si>
    <t>储备菜油</t>
  </si>
  <si>
    <t>2</t>
  </si>
  <si>
    <t>完成储备玉米2万公斤。</t>
  </si>
  <si>
    <t>轮换稻谷</t>
  </si>
  <si>
    <t>50.3</t>
  </si>
  <si>
    <t>完成稻谷轮换50.3万公斤</t>
  </si>
  <si>
    <t>轮换大米</t>
  </si>
  <si>
    <t>完成大米轮换14万公斤</t>
  </si>
  <si>
    <t>粮食价格</t>
  </si>
  <si>
    <t>平稳</t>
  </si>
  <si>
    <t>反映粮价波动情况</t>
  </si>
  <si>
    <t>粮食供销</t>
  </si>
  <si>
    <t>安全</t>
  </si>
  <si>
    <t>反映粮食生产、供销情况。</t>
  </si>
  <si>
    <t>粮农满意度</t>
  </si>
  <si>
    <t>80</t>
  </si>
  <si>
    <t>反映粮农对粮食工作的满意程度。</t>
  </si>
  <si>
    <t>新平彝族傣族自治县教育体育局.省级公费师范生培养专项经费</t>
  </si>
  <si>
    <t>本年培养公费师范生90人次，按照每人每年补助0.98万元计算，总补助资金88.20万元，需上级财力安排20.09万元；本级财力安排68.11万元。用于拨付公费师范生就读院校。通过项目实施，创新人才培养模式，为我县乡村学校持续培养一批“下得去、留得住、教得好”的乡村教师。强化培养经费管理，帮助公费师范生如期顺利完成学业、缓解家庭的经济压力，培养更多优秀的教师队伍。</t>
  </si>
  <si>
    <t>培养人数</t>
  </si>
  <si>
    <t>人次</t>
  </si>
  <si>
    <t>反映公费师范生培养人数情况</t>
  </si>
  <si>
    <t>补助准确率</t>
  </si>
  <si>
    <t>反映补助准确发放的情况。</t>
  </si>
  <si>
    <t>成本指标</t>
  </si>
  <si>
    <t>经济成本指标</t>
  </si>
  <si>
    <t>9,800</t>
  </si>
  <si>
    <t>元/人.年</t>
  </si>
  <si>
    <t>反映每人每年补助成本情况。</t>
  </si>
  <si>
    <t>培养优秀的教师队伍。</t>
  </si>
  <si>
    <t>培养</t>
  </si>
  <si>
    <t>反映培养更多优秀的教师队伍情况。</t>
  </si>
  <si>
    <t>受益对象满意度</t>
  </si>
  <si>
    <t>反映获补助受益对象的满意程度。</t>
  </si>
  <si>
    <t xml:space="preserve">
新平彝族傣族自治县住房和城乡建设局.新平县2025年农村危房改造项目补助资金</t>
  </si>
  <si>
    <t>2025年实施农村低收入群体危房改造32户（每户3.7万元），计划补助资金118.4万元。实施农村危房改造工作以来，工作成效要紧体如今以下三个方面。一是改善了农村人居条件。农村危旧房数量逐步消减，困难群体人居条件得到有效改善;二是农村面貌有所改善。危旧房实施拆旧建新，美化了农村环境，提高了农村日子水平;三是推动了和谐社会建设，农村危房改造让农村困难群体共享了改革进展成果，增强了农村困难群体建设美好家园的信心，紧密了党群、干群关系，促进了社会和谐。</t>
  </si>
  <si>
    <t>2025年农村危房改造户数</t>
  </si>
  <si>
    <t>32</t>
  </si>
  <si>
    <t>户</t>
  </si>
  <si>
    <t>反映2025年农村危房改造户数</t>
  </si>
  <si>
    <t>竣工验收合格率</t>
  </si>
  <si>
    <t>反映项目验收情况。
竣工验收合格率=（验收合格单元工程数量/完工单元工程总数）×100%。</t>
  </si>
  <si>
    <t>资金到位后兑付时限</t>
  </si>
  <si>
    <t>30</t>
  </si>
  <si>
    <t>反映发放单位及时发放补助资金的情况。</t>
  </si>
  <si>
    <t>困难群体人居条件得到有效改善</t>
  </si>
  <si>
    <t>反映补助促进受助对象生活状况改善的情况。</t>
  </si>
  <si>
    <t>受益群众满意度</t>
  </si>
  <si>
    <t>85</t>
  </si>
  <si>
    <t>反映受益群众对项目实施的满意度。</t>
  </si>
  <si>
    <t>新平彝族傣族自治县水利局.中央财政小型农田水利第八批重点县新平县建设项目经费</t>
  </si>
  <si>
    <t>工程已于2021年完工投入试运行，工程发挥预期的经济、社会、生态效益：有效改善项目区水利基础工程设施，使区域水资源得到充分利用，极大地改善项目区群众的生产条件，提高水资源利用价值，使区域用水分配日趋合理化，水资源浪费和供水不足的矛盾将在项目区得到缓解，为进一步抵御自然旱灾奠定了基础。减少受灾人口、减轻人们的精神负担和心理创伤；稳定社会，保证社会正常的生产和生活活动；保护重要基础设施（主要是交通线路）；促进地方经济社会持续发展等。地表林草覆盖度提高，减轻了水土流失对土地的破坏，起到保水固土的作用；减轻沟道、河流的洪水、泥沙危害；延长水利工程的使用寿命；减轻干旱对农业生产的威胁，调节小气候；减少各种地质、地形条件下的泥石流、滑坡危害。2023年度的目标主要是两方面：一是工程投入使用后，年新增供水能力458.71万m3，年节约水474.38万m3，增加粮食产量231.01万kg，增加经济作物产值1642.35万元，项目区总受益人口25833人，年人均增收636元。</t>
  </si>
  <si>
    <t>渠道衬砌总长度</t>
  </si>
  <si>
    <t>175.526</t>
  </si>
  <si>
    <t>公里</t>
  </si>
  <si>
    <t>反映渠道工程完成情况。
渠道工程完成率=（按计划完成主体工程的工程量/计划完成主体工程量）*100%。</t>
  </si>
  <si>
    <t>铺设管道工程长度</t>
  </si>
  <si>
    <t>141.751</t>
  </si>
  <si>
    <t>反映管道工程完成情况。
管道工程完成率=（按计划完成管道工程的工程量/计划完成管道工程量）*100%。</t>
  </si>
  <si>
    <t>坝塘库容</t>
  </si>
  <si>
    <t>15.85万</t>
  </si>
  <si>
    <t>立方米</t>
  </si>
  <si>
    <t>反映管道工程完成情况。
坝塘工程完成率=（按计划完成坝塘工程的工程量/计划完成坝塘工程量）*100%。</t>
  </si>
  <si>
    <t>工程验收合格率</t>
  </si>
  <si>
    <t>反映工程完成合格情况。
工程验收合格率=（验收合格工程的工程量/计划完成工程量）*100%。</t>
  </si>
  <si>
    <t>受益人口覆盖率</t>
  </si>
  <si>
    <t>反映工程受益人口情况。
工程受益人口覆盖率=（按计划完成工程受益人口/计划完成工程受益人口）*100%。。</t>
  </si>
  <si>
    <t>综合使用率</t>
  </si>
  <si>
    <t>反映工程综合情况。
工程综合使用使用率=（按计划综合使用率灌溉面积/）*100%。</t>
  </si>
  <si>
    <t>可持续影响指标</t>
  </si>
  <si>
    <t>使用年限</t>
  </si>
  <si>
    <t>25</t>
  </si>
  <si>
    <t>反映渠道工程完成情况。
渠道工程完成率=（按计划完成主体工程的工程量/计划完成主体工程量）*100%。反映渠道工程水利用情况。
工程使用年限完成率=（按计划完成渠道工程水利用系数/计划使用年限</t>
  </si>
  <si>
    <t>受益区群众满意度</t>
  </si>
  <si>
    <t>反映受益区群众满意度情况。
受益区群众满意度完成率=（群众满意人数/调查问卷人数）*100%。</t>
  </si>
  <si>
    <t>6-2  重点工作情况解释说明汇总表</t>
  </si>
  <si>
    <t>重点工作</t>
  </si>
  <si>
    <t>2025年工作重点及工作情况</t>
  </si>
  <si>
    <t>全面深化改革，提升财政治理水平</t>
  </si>
  <si>
    <t>积极稳妥推进乡镇财政体制改革；提升绩效管理效能；加大预决算公开力度；继续深化国企改革；继续推进国库集中支付电子化管理改革。将财政专户管理资金、预算单位资金全部纳入国库集中支付电子化管理，保障财政资金运行安全；实施资金动态监控，全面跟踪财政资金支付全过程，将财政监督的重点从事后前移到事前和事中，充分发挥动态监控的威慑、警示、纠偏和规范作用。</t>
  </si>
  <si>
    <t>兜牢“三保”底线，全力做好民生保障</t>
  </si>
  <si>
    <t>一是牢固树立过“紧日子”思想，厉行勤俭节约，遵循“积极稳妥、统筹兼顾、勤俭节约、量力而行、讲求绩效和收支平衡”的原则，从严控制非急需、非刚性支出，坚决守住“三保”底线。二是严格按照批准的“三保”支出、债务还本付息预算执行，不擅自改变支出用途，不随意调减“三保”及债务还本付息预算用于安排其他方面支出。三是加强库款资金统筹调度，严格按照三保支出—债务还本付息—其他支出顺序安排支出。</t>
  </si>
  <si>
    <t>加强财源建设，增强发展内生动力</t>
  </si>
  <si>
    <t>一是全面落实支持个体工商户发展扶持政策，促进中小微企业和民营经济加快发展，不断加大力度支持重点行业发展，培育有潜能且有本地特色的市场主体。二是围绕重点产业加大招商引资力度，着力引进一批示范带动作用强的企业，支持企业以商招商，招引上下游配套产业企业和项目，并且充分发挥财税部门作用，在企业落地前出具税收测算报告，增强招商引资企业税收贡献度。三是调整产业结构。结合新平县“十四五”规划任务，推进风力发电项目，充分利用风、水、太阳能等资源优势，发展绿色电能产业，增加新能源行业税收，助力其成为一项重要的税收来源。</t>
  </si>
  <si>
    <t>强化税费征管，加大收入征管力度</t>
  </si>
  <si>
    <t>加强对税收征管保障工作的领导，坚持政府主导、税务主责、部门协调、行政监督、信息共享为原则的税收征管保障工作机制，组织、指导、协调有关部门和单位参与税收征管保障工作。推行“以数治税”，加强数据资源开发利用，持续推进税务与有关部门信息系统互联互通，建成税务部门与相关部门常态化、制度化数据共享协调机制，依法保障涉税涉费必要信息获取，从严堵塞税收漏洞，避免税收流失。加大税收征管保障工作在年度综合考评中的力度，确保机制落地见效。</t>
  </si>
  <si>
    <t>加大统筹力度，防范化解财政风险</t>
  </si>
  <si>
    <t>一是加快存量资源、资产、资金盘活，加大国有资产、资源处置力度，推进债务化解；二是提升国资国企改革综合成效，优化国有资产资源配置，做强国企融资主体，增强县属国有企业融资能力，明确县属国有企业融资偿还责任，利用项目结转资金、经营收入偿还到期的债务；三是高度重视项目包装，着重考虑新上项目自身运营收益可覆盖还本付息或争取上级财政专项资金，储备2023年新增专项债券项目11个；四是用好再融资政策，积极争取再融资债券偿还到期债券，缓解短期压力。</t>
  </si>
</sst>
</file>

<file path=xl/styles.xml><?xml version="1.0" encoding="utf-8"?>
<styleSheet xmlns="http://schemas.openxmlformats.org/spreadsheetml/2006/main" xmlns:mc="http://schemas.openxmlformats.org/markup-compatibility/2006" xmlns:xr9="http://schemas.microsoft.com/office/spreadsheetml/2016/revision9" mc:Ignorable="xr9">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000000"/>
    <numFmt numFmtId="195" formatCode="0\.0,&quot;0&quot;"/>
    <numFmt numFmtId="196" formatCode="#,##0_ ;[Red]\-#,##0\ "/>
    <numFmt numFmtId="197" formatCode="#,##0.00_ "/>
    <numFmt numFmtId="198" formatCode="#,##0_ "/>
    <numFmt numFmtId="199" formatCode="#,##0.00_);[Red]\(#,##0.00\)"/>
    <numFmt numFmtId="200" formatCode="0.0%"/>
    <numFmt numFmtId="201" formatCode="0.00_ "/>
    <numFmt numFmtId="202" formatCode="0.0"/>
    <numFmt numFmtId="203" formatCode="0_ "/>
  </numFmts>
  <fonts count="131">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color indexed="8"/>
      <name val="宋体"/>
      <charset val="134"/>
    </font>
    <font>
      <sz val="12"/>
      <color theme="1"/>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1"/>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b/>
      <sz val="14"/>
      <name val="宋体"/>
      <charset val="134"/>
    </font>
    <font>
      <sz val="14"/>
      <name val="MS Serif"/>
      <charset val="134"/>
    </font>
    <font>
      <sz val="14"/>
      <name val="宋体"/>
      <charset val="134"/>
      <scheme val="minor"/>
    </font>
    <font>
      <sz val="14"/>
      <name val="Times New Roman"/>
      <charset val="134"/>
    </font>
    <font>
      <b/>
      <sz val="20"/>
      <name val="方正小标宋简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sz val="14"/>
      <color theme="1"/>
      <name val="宋体"/>
      <charset val="134"/>
      <scheme val="minor"/>
    </font>
    <font>
      <b/>
      <sz val="11"/>
      <name val="宋体"/>
      <charset val="134"/>
    </font>
    <font>
      <sz val="20"/>
      <color indexed="8"/>
      <name val="宋体"/>
      <charset val="134"/>
    </font>
    <font>
      <sz val="18"/>
      <color indexed="8"/>
      <name val="方正小标宋简体"/>
      <charset val="134"/>
    </font>
    <font>
      <sz val="26"/>
      <name val="方正小标宋简体"/>
      <charset val="134"/>
    </font>
    <font>
      <b/>
      <sz val="14"/>
      <name val="黑体"/>
      <charset val="134"/>
    </font>
    <font>
      <sz val="24"/>
      <name val="宋体"/>
      <charset val="134"/>
    </font>
    <font>
      <sz val="20"/>
      <color theme="1"/>
      <name val="方正小标宋简体"/>
      <charset val="134"/>
    </font>
    <font>
      <sz val="14"/>
      <color indexed="9"/>
      <name val="宋体"/>
      <charset val="134"/>
    </font>
    <font>
      <sz val="12"/>
      <name val="仿宋_GB2312"/>
      <charset val="134"/>
    </font>
    <font>
      <sz val="20"/>
      <color theme="1"/>
      <name val="方正小标宋_GBK"/>
      <charset val="134"/>
    </font>
    <font>
      <sz val="12"/>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楷体"/>
      <charset val="134"/>
    </font>
    <font>
      <sz val="10"/>
      <name val="Geneva"/>
      <charset val="134"/>
    </font>
    <font>
      <sz val="11"/>
      <color indexed="9"/>
      <name val="宋体"/>
      <charset val="134"/>
    </font>
    <font>
      <b/>
      <sz val="11"/>
      <color indexed="8"/>
      <name val="宋体"/>
      <charset val="134"/>
    </font>
    <font>
      <sz val="12"/>
      <color indexed="9"/>
      <name val="宋体"/>
      <charset val="134"/>
    </font>
    <font>
      <sz val="11"/>
      <color indexed="52"/>
      <name val="宋体"/>
      <charset val="134"/>
    </font>
    <font>
      <sz val="11"/>
      <color indexed="17"/>
      <name val="宋体"/>
      <charset val="134"/>
    </font>
    <font>
      <sz val="8"/>
      <name val="Times New Roman"/>
      <charset val="134"/>
    </font>
    <font>
      <sz val="10"/>
      <name val="Arial"/>
      <charset val="134"/>
    </font>
    <font>
      <sz val="8"/>
      <name val="Arial"/>
      <charset val="134"/>
    </font>
    <font>
      <sz val="12"/>
      <color indexed="17"/>
      <name val="宋体"/>
      <charset val="134"/>
    </font>
    <font>
      <sz val="12"/>
      <color indexed="16"/>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sz val="11"/>
      <color indexed="60"/>
      <name val="宋体"/>
      <charset val="134"/>
    </font>
    <font>
      <b/>
      <sz val="11"/>
      <color indexed="63"/>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s>
  <fills count="7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indexed="52"/>
        <bgColor indexed="64"/>
      </patternFill>
    </fill>
    <fill>
      <patternFill patternType="solid">
        <fgColor indexed="55"/>
        <bgColor indexed="64"/>
      </patternFill>
    </fill>
    <fill>
      <patternFill patternType="solid">
        <fgColor indexed="26"/>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31"/>
        <bgColor indexed="64"/>
      </patternFill>
    </fill>
    <fill>
      <patternFill patternType="solid">
        <fgColor indexed="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double">
        <color indexed="52"/>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4">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9"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 fillId="6" borderId="12"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13" applyNumberFormat="0" applyFill="0" applyAlignment="0" applyProtection="0">
      <alignment vertical="center"/>
    </xf>
    <xf numFmtId="0" fontId="63" fillId="0" borderId="13" applyNumberFormat="0" applyFill="0" applyAlignment="0" applyProtection="0">
      <alignment vertical="center"/>
    </xf>
    <xf numFmtId="0" fontId="64" fillId="0" borderId="14" applyNumberFormat="0" applyFill="0" applyAlignment="0" applyProtection="0">
      <alignment vertical="center"/>
    </xf>
    <xf numFmtId="0" fontId="64" fillId="0" borderId="0" applyNumberFormat="0" applyFill="0" applyBorder="0" applyAlignment="0" applyProtection="0">
      <alignment vertical="center"/>
    </xf>
    <xf numFmtId="0" fontId="65" fillId="7" borderId="15" applyNumberFormat="0" applyAlignment="0" applyProtection="0">
      <alignment vertical="center"/>
    </xf>
    <xf numFmtId="0" fontId="66" fillId="8" borderId="16" applyNumberFormat="0" applyAlignment="0" applyProtection="0">
      <alignment vertical="center"/>
    </xf>
    <xf numFmtId="0" fontId="67" fillId="8" borderId="15" applyNumberFormat="0" applyAlignment="0" applyProtection="0">
      <alignment vertical="center"/>
    </xf>
    <xf numFmtId="0" fontId="68" fillId="9" borderId="17" applyNumberFormat="0" applyAlignment="0" applyProtection="0">
      <alignment vertical="center"/>
    </xf>
    <xf numFmtId="0" fontId="69" fillId="0" borderId="18" applyNumberFormat="0" applyFill="0" applyAlignment="0" applyProtection="0">
      <alignment vertical="center"/>
    </xf>
    <xf numFmtId="0" fontId="70" fillId="0" borderId="19" applyNumberFormat="0" applyFill="0" applyAlignment="0" applyProtection="0">
      <alignment vertical="center"/>
    </xf>
    <xf numFmtId="0" fontId="71" fillId="10" borderId="0" applyNumberFormat="0" applyBorder="0" applyAlignment="0" applyProtection="0">
      <alignment vertical="center"/>
    </xf>
    <xf numFmtId="0" fontId="72" fillId="11" borderId="0" applyNumberFormat="0" applyBorder="0" applyAlignment="0" applyProtection="0">
      <alignment vertical="center"/>
    </xf>
    <xf numFmtId="0" fontId="73" fillId="12" borderId="0" applyNumberFormat="0" applyBorder="0" applyAlignment="0" applyProtection="0">
      <alignment vertical="center"/>
    </xf>
    <xf numFmtId="0" fontId="74" fillId="13" borderId="0" applyNumberFormat="0" applyBorder="0" applyAlignment="0" applyProtection="0">
      <alignment vertical="center"/>
    </xf>
    <xf numFmtId="0" fontId="75" fillId="14" borderId="0" applyNumberFormat="0" applyBorder="0" applyAlignment="0" applyProtection="0">
      <alignment vertical="center"/>
    </xf>
    <xf numFmtId="0" fontId="75" fillId="15" borderId="0" applyNumberFormat="0" applyBorder="0" applyAlignment="0" applyProtection="0">
      <alignment vertical="center"/>
    </xf>
    <xf numFmtId="0" fontId="74"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5"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4" fillId="27" borderId="0" applyNumberFormat="0" applyBorder="0" applyAlignment="0" applyProtection="0">
      <alignment vertical="center"/>
    </xf>
    <xf numFmtId="0" fontId="74"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4" fillId="31" borderId="0" applyNumberFormat="0" applyBorder="0" applyAlignment="0" applyProtection="0">
      <alignment vertical="center"/>
    </xf>
    <xf numFmtId="0" fontId="74"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4" fillId="35" borderId="0" applyNumberFormat="0" applyBorder="0" applyAlignment="0" applyProtection="0">
      <alignment vertical="center"/>
    </xf>
    <xf numFmtId="0" fontId="9" fillId="0" borderId="0">
      <alignment vertical="center"/>
    </xf>
    <xf numFmtId="0" fontId="76" fillId="0" borderId="20" applyNumberFormat="0" applyFill="0" applyProtection="0">
      <alignment horizontal="center" vertical="center"/>
    </xf>
    <xf numFmtId="0" fontId="77" fillId="0" borderId="0">
      <alignment vertical="center"/>
    </xf>
    <xf numFmtId="0" fontId="78" fillId="36" borderId="0" applyNumberFormat="0" applyBorder="0" applyAlignment="0" applyProtection="0">
      <alignment vertical="center"/>
    </xf>
    <xf numFmtId="0" fontId="79" fillId="0" borderId="21" applyNumberFormat="0" applyFill="0" applyAlignment="0" applyProtection="0">
      <alignment vertical="center"/>
    </xf>
    <xf numFmtId="0" fontId="80" fillId="37" borderId="0" applyNumberFormat="0" applyBorder="0" applyAlignment="0" applyProtection="0">
      <alignment vertical="center"/>
    </xf>
    <xf numFmtId="0" fontId="81" fillId="0" borderId="22" applyNumberFormat="0" applyFill="0" applyAlignment="0" applyProtection="0">
      <alignment vertical="center"/>
    </xf>
    <xf numFmtId="0" fontId="0" fillId="0" borderId="0">
      <alignment vertical="center"/>
    </xf>
    <xf numFmtId="0" fontId="0" fillId="0" borderId="0">
      <alignment vertical="center"/>
    </xf>
    <xf numFmtId="0" fontId="80" fillId="38" borderId="0" applyNumberFormat="0" applyBorder="0" applyAlignment="0" applyProtection="0">
      <alignment vertical="center"/>
    </xf>
    <xf numFmtId="9" fontId="9" fillId="0" borderId="0" applyFont="0" applyFill="0" applyBorder="0" applyAlignment="0" applyProtection="0">
      <alignment vertical="center"/>
    </xf>
    <xf numFmtId="0" fontId="82" fillId="39" borderId="0" applyNumberFormat="0" applyBorder="0" applyAlignment="0" applyProtection="0">
      <alignment vertical="center"/>
    </xf>
    <xf numFmtId="0" fontId="83" fillId="0" borderId="0">
      <alignment horizontal="center" vertical="center" wrapText="1"/>
      <protection locked="0"/>
    </xf>
    <xf numFmtId="0" fontId="9" fillId="0" borderId="0">
      <alignment vertical="center"/>
    </xf>
    <xf numFmtId="0" fontId="5" fillId="40" borderId="0" applyNumberFormat="0" applyBorder="0" applyAlignment="0" applyProtection="0">
      <alignment vertical="center"/>
    </xf>
    <xf numFmtId="0" fontId="0" fillId="0" borderId="0">
      <alignment vertical="center"/>
    </xf>
    <xf numFmtId="0" fontId="9" fillId="0" borderId="0">
      <alignment vertical="center"/>
    </xf>
    <xf numFmtId="0" fontId="80" fillId="41" borderId="0" applyNumberFormat="0" applyBorder="0" applyAlignment="0" applyProtection="0">
      <alignment vertical="center"/>
    </xf>
    <xf numFmtId="0" fontId="78" fillId="41" borderId="0" applyNumberFormat="0" applyBorder="0" applyAlignment="0" applyProtection="0">
      <alignment vertical="center"/>
    </xf>
    <xf numFmtId="176" fontId="84" fillId="0" borderId="20" applyFill="0" applyProtection="0">
      <alignment horizontal="right" vertical="center"/>
    </xf>
    <xf numFmtId="0" fontId="80" fillId="42" borderId="0" applyNumberFormat="0" applyBorder="0" applyAlignment="0" applyProtection="0">
      <alignment vertical="center"/>
    </xf>
    <xf numFmtId="0" fontId="85" fillId="43" borderId="1" applyNumberFormat="0" applyBorder="0" applyAlignment="0" applyProtection="0">
      <alignment vertical="center"/>
    </xf>
    <xf numFmtId="0" fontId="82" fillId="44" borderId="0" applyNumberFormat="0" applyBorder="0" applyAlignment="0" applyProtection="0">
      <alignment vertical="center"/>
    </xf>
    <xf numFmtId="0" fontId="86" fillId="39" borderId="0" applyNumberFormat="0" applyBorder="0" applyAlignment="0" applyProtection="0">
      <alignment vertical="center"/>
    </xf>
    <xf numFmtId="0" fontId="78" fillId="45" borderId="0" applyNumberFormat="0" applyBorder="0" applyAlignment="0" applyProtection="0">
      <alignment vertical="center"/>
    </xf>
    <xf numFmtId="0" fontId="80" fillId="38" borderId="0" applyNumberFormat="0" applyBorder="0" applyAlignment="0" applyProtection="0">
      <alignment vertical="center"/>
    </xf>
    <xf numFmtId="0" fontId="87" fillId="46" borderId="0" applyNumberFormat="0" applyBorder="0" applyAlignment="0" applyProtection="0">
      <alignment vertical="center"/>
    </xf>
    <xf numFmtId="0" fontId="88" fillId="0" borderId="0">
      <alignment vertical="center"/>
    </xf>
    <xf numFmtId="0" fontId="78" fillId="47" borderId="0" applyNumberFormat="0" applyBorder="0" applyAlignment="0" applyProtection="0">
      <alignment vertical="center"/>
    </xf>
    <xf numFmtId="0" fontId="9" fillId="0" borderId="0">
      <alignment vertical="center"/>
    </xf>
    <xf numFmtId="0" fontId="80" fillId="48" borderId="0" applyNumberFormat="0" applyBorder="0" applyAlignment="0" applyProtection="0">
      <alignment vertical="center"/>
    </xf>
    <xf numFmtId="0" fontId="80" fillId="41" borderId="0" applyNumberFormat="0" applyBorder="0" applyAlignment="0" applyProtection="0">
      <alignment vertical="center"/>
    </xf>
    <xf numFmtId="0" fontId="89" fillId="0" borderId="0" applyNumberFormat="0" applyFill="0" applyBorder="0" applyAlignment="0" applyProtection="0">
      <alignment vertical="center"/>
    </xf>
    <xf numFmtId="9" fontId="9" fillId="0" borderId="0" applyFont="0" applyFill="0" applyBorder="0" applyAlignment="0" applyProtection="0">
      <alignment vertical="center"/>
    </xf>
    <xf numFmtId="0" fontId="80" fillId="4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8" fillId="46" borderId="0" applyNumberFormat="0" applyBorder="0" applyAlignment="0" applyProtection="0">
      <alignment vertical="center"/>
    </xf>
    <xf numFmtId="0" fontId="80" fillId="48" borderId="0" applyNumberFormat="0" applyBorder="0" applyAlignment="0" applyProtection="0">
      <alignment vertical="center"/>
    </xf>
    <xf numFmtId="0" fontId="90" fillId="0" borderId="23" applyNumberFormat="0" applyFill="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78" fillId="46" borderId="0" applyNumberFormat="0" applyBorder="0" applyAlignment="0" applyProtection="0">
      <alignment vertical="center"/>
    </xf>
    <xf numFmtId="0" fontId="88" fillId="0" borderId="0">
      <alignment vertical="center"/>
    </xf>
    <xf numFmtId="0" fontId="91" fillId="46" borderId="0" applyNumberFormat="0" applyBorder="0" applyAlignment="0" applyProtection="0">
      <alignment vertical="center"/>
    </xf>
    <xf numFmtId="9" fontId="9" fillId="0" borderId="0" applyFont="0" applyFill="0" applyBorder="0" applyAlignment="0" applyProtection="0">
      <alignment vertical="center"/>
    </xf>
    <xf numFmtId="0" fontId="80" fillId="38" borderId="0" applyNumberFormat="0" applyBorder="0" applyAlignment="0" applyProtection="0">
      <alignment vertical="center"/>
    </xf>
    <xf numFmtId="0" fontId="80" fillId="41" borderId="0" applyNumberFormat="0" applyBorder="0" applyAlignment="0" applyProtection="0">
      <alignment vertical="center"/>
    </xf>
    <xf numFmtId="9" fontId="9" fillId="0" borderId="0" applyFont="0" applyFill="0" applyBorder="0" applyAlignment="0" applyProtection="0">
      <alignment vertical="center"/>
    </xf>
    <xf numFmtId="0" fontId="80" fillId="41" borderId="0" applyNumberFormat="0" applyBorder="0" applyAlignment="0" applyProtection="0">
      <alignment vertical="center"/>
    </xf>
    <xf numFmtId="0" fontId="0" fillId="48"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2" fillId="0" borderId="0" applyNumberFormat="0" applyFill="0" applyBorder="0" applyAlignment="0" applyProtection="0">
      <alignment vertical="center"/>
    </xf>
    <xf numFmtId="0" fontId="93" fillId="0" borderId="24">
      <alignment horizontal="center" vertical="center"/>
    </xf>
    <xf numFmtId="0" fontId="78" fillId="45" borderId="0" applyNumberFormat="0" applyBorder="0" applyAlignment="0" applyProtection="0">
      <alignment vertical="center"/>
    </xf>
    <xf numFmtId="0" fontId="91" fillId="49" borderId="0" applyNumberFormat="0" applyBorder="0" applyAlignment="0" applyProtection="0">
      <alignment vertical="center"/>
    </xf>
    <xf numFmtId="0" fontId="94" fillId="50" borderId="0" applyNumberFormat="0" applyBorder="0" applyAlignment="0" applyProtection="0">
      <alignment vertical="center"/>
    </xf>
    <xf numFmtId="0" fontId="0" fillId="39" borderId="0" applyNumberFormat="0" applyBorder="0" applyAlignment="0" applyProtection="0">
      <alignment vertical="center"/>
    </xf>
    <xf numFmtId="0" fontId="95" fillId="40" borderId="25" applyNumberFormat="0" applyAlignment="0" applyProtection="0">
      <alignment vertical="center"/>
    </xf>
    <xf numFmtId="0" fontId="81" fillId="0" borderId="22" applyNumberFormat="0" applyFill="0" applyAlignment="0" applyProtection="0">
      <alignment vertical="center"/>
    </xf>
    <xf numFmtId="0" fontId="0" fillId="0" borderId="0">
      <alignment vertical="center"/>
    </xf>
    <xf numFmtId="0" fontId="0" fillId="0" borderId="0">
      <alignment vertical="center"/>
    </xf>
    <xf numFmtId="0" fontId="9" fillId="0" borderId="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84" fillId="0" borderId="8" applyNumberFormat="0" applyFill="0" applyProtection="0">
      <alignment horizontal="right" vertical="center"/>
    </xf>
    <xf numFmtId="0" fontId="81" fillId="0" borderId="22" applyNumberFormat="0" applyFill="0" applyAlignment="0" applyProtection="0">
      <alignment vertical="center"/>
    </xf>
    <xf numFmtId="0" fontId="0" fillId="0" borderId="0">
      <alignment vertical="center"/>
    </xf>
    <xf numFmtId="0" fontId="0" fillId="0" borderId="0">
      <alignment vertical="center"/>
    </xf>
    <xf numFmtId="0" fontId="79" fillId="0" borderId="21" applyNumberFormat="0" applyFill="0" applyAlignment="0" applyProtection="0">
      <alignment vertical="center"/>
    </xf>
    <xf numFmtId="0" fontId="5" fillId="43" borderId="0" applyNumberFormat="0" applyBorder="0" applyAlignment="0" applyProtection="0">
      <alignment vertical="center"/>
    </xf>
    <xf numFmtId="0" fontId="96" fillId="0" borderId="0" applyNumberFormat="0" applyFill="0" applyBorder="0" applyAlignment="0" applyProtection="0">
      <alignment vertical="center"/>
    </xf>
    <xf numFmtId="0" fontId="81" fillId="0" borderId="22" applyNumberFormat="0" applyFill="0" applyAlignment="0" applyProtection="0">
      <alignment vertical="center"/>
    </xf>
    <xf numFmtId="0" fontId="0" fillId="0" borderId="0">
      <alignment vertical="center"/>
    </xf>
    <xf numFmtId="0" fontId="0" fillId="0" borderId="0">
      <alignment vertical="center"/>
    </xf>
    <xf numFmtId="0" fontId="97" fillId="42" borderId="26" applyNumberFormat="0" applyAlignment="0" applyProtection="0">
      <alignment vertical="center"/>
    </xf>
    <xf numFmtId="0" fontId="5" fillId="40" borderId="0" applyNumberFormat="0" applyBorder="0" applyAlignment="0" applyProtection="0">
      <alignment vertical="center"/>
    </xf>
    <xf numFmtId="0" fontId="91" fillId="49" borderId="0" applyNumberFormat="0" applyBorder="0" applyAlignment="0" applyProtection="0">
      <alignment vertical="center"/>
    </xf>
    <xf numFmtId="0" fontId="5" fillId="40" borderId="0" applyNumberFormat="0" applyBorder="0" applyAlignment="0" applyProtection="0">
      <alignment vertical="center"/>
    </xf>
    <xf numFmtId="0" fontId="86" fillId="39" borderId="0" applyNumberFormat="0" applyBorder="0" applyAlignment="0" applyProtection="0">
      <alignment vertical="center"/>
    </xf>
    <xf numFmtId="0" fontId="9" fillId="0" borderId="0" applyNumberFormat="0" applyFont="0" applyFill="0" applyBorder="0" applyAlignment="0" applyProtection="0">
      <alignment horizontal="left" vertical="center"/>
    </xf>
    <xf numFmtId="0" fontId="81" fillId="0" borderId="22" applyNumberFormat="0" applyFill="0" applyAlignment="0" applyProtection="0">
      <alignment vertical="center"/>
    </xf>
    <xf numFmtId="0" fontId="0" fillId="0" borderId="0">
      <alignment vertical="center"/>
    </xf>
    <xf numFmtId="0" fontId="0" fillId="0" borderId="0">
      <alignment vertical="center"/>
    </xf>
    <xf numFmtId="0" fontId="7" fillId="0" borderId="0">
      <alignment vertical="center"/>
    </xf>
    <xf numFmtId="0" fontId="98" fillId="40" borderId="27" applyNumberFormat="0" applyAlignment="0" applyProtection="0">
      <alignment vertical="center"/>
    </xf>
    <xf numFmtId="0" fontId="78" fillId="40" borderId="0" applyNumberFormat="0" applyBorder="0" applyAlignment="0" applyProtection="0">
      <alignment vertical="center"/>
    </xf>
    <xf numFmtId="0" fontId="9" fillId="0" borderId="0">
      <alignment vertical="center"/>
    </xf>
    <xf numFmtId="0" fontId="90" fillId="0" borderId="23" applyNumberFormat="0" applyFill="0" applyAlignment="0" applyProtection="0">
      <alignment vertical="center"/>
    </xf>
    <xf numFmtId="0" fontId="80" fillId="41" borderId="0" applyNumberFormat="0" applyBorder="0" applyAlignment="0" applyProtection="0">
      <alignment vertical="center"/>
    </xf>
    <xf numFmtId="0" fontId="99" fillId="0" borderId="0">
      <alignment vertical="center"/>
    </xf>
    <xf numFmtId="0" fontId="90" fillId="0" borderId="23" applyNumberFormat="0" applyFill="0" applyAlignment="0" applyProtection="0">
      <alignment vertical="center"/>
    </xf>
    <xf numFmtId="0" fontId="80" fillId="41" borderId="0" applyNumberFormat="0" applyBorder="0" applyAlignment="0" applyProtection="0">
      <alignment vertical="center"/>
    </xf>
    <xf numFmtId="0" fontId="94" fillId="50" borderId="0" applyNumberFormat="0" applyBorder="0" applyAlignment="0" applyProtection="0">
      <alignment vertical="center"/>
    </xf>
    <xf numFmtId="0" fontId="9" fillId="0" borderId="0">
      <alignment vertical="center"/>
    </xf>
    <xf numFmtId="0" fontId="5" fillId="43" borderId="0" applyNumberFormat="0" applyBorder="0" applyAlignment="0" applyProtection="0">
      <alignment vertical="center"/>
    </xf>
    <xf numFmtId="0" fontId="77" fillId="0" borderId="0">
      <alignment vertical="center"/>
    </xf>
    <xf numFmtId="0" fontId="77" fillId="0" borderId="0">
      <alignment vertical="center"/>
    </xf>
    <xf numFmtId="0" fontId="94" fillId="50" borderId="0" applyNumberFormat="0" applyBorder="0" applyAlignment="0" applyProtection="0">
      <alignment vertical="center"/>
    </xf>
    <xf numFmtId="0" fontId="5" fillId="43" borderId="0" applyNumberFormat="0" applyBorder="0" applyAlignment="0" applyProtection="0">
      <alignment vertical="center"/>
    </xf>
    <xf numFmtId="0" fontId="9" fillId="0" borderId="0">
      <alignment vertical="center"/>
    </xf>
    <xf numFmtId="0" fontId="88" fillId="0" borderId="0">
      <alignment vertical="center"/>
    </xf>
    <xf numFmtId="0" fontId="99" fillId="0" borderId="0">
      <alignment vertical="center"/>
    </xf>
    <xf numFmtId="0" fontId="99" fillId="0" borderId="0">
      <alignment vertical="center"/>
    </xf>
    <xf numFmtId="0" fontId="88" fillId="0" borderId="0">
      <alignment vertical="center"/>
    </xf>
    <xf numFmtId="0" fontId="77" fillId="0" borderId="0">
      <alignment vertical="center"/>
    </xf>
    <xf numFmtId="9" fontId="9" fillId="0" borderId="0" applyFont="0" applyFill="0" applyBorder="0" applyAlignment="0" applyProtection="0">
      <alignment vertical="center"/>
    </xf>
    <xf numFmtId="0" fontId="5" fillId="43" borderId="0" applyNumberFormat="0" applyBorder="0" applyAlignment="0" applyProtection="0">
      <alignment vertical="center"/>
    </xf>
    <xf numFmtId="9" fontId="9" fillId="0" borderId="0" applyFont="0" applyFill="0" applyBorder="0" applyAlignment="0" applyProtection="0">
      <alignment vertical="center"/>
    </xf>
    <xf numFmtId="0" fontId="77" fillId="0" borderId="0">
      <alignment vertical="center"/>
    </xf>
    <xf numFmtId="0" fontId="9" fillId="0" borderId="0">
      <alignment vertical="center"/>
    </xf>
    <xf numFmtId="9" fontId="9" fillId="0" borderId="0" applyFont="0" applyFill="0" applyBorder="0" applyAlignment="0" applyProtection="0">
      <alignment vertical="center"/>
    </xf>
    <xf numFmtId="0" fontId="77" fillId="0" borderId="0">
      <alignment vertical="center"/>
    </xf>
    <xf numFmtId="9" fontId="9" fillId="0" borderId="0" applyFont="0" applyFill="0" applyBorder="0" applyAlignment="0" applyProtection="0">
      <alignment vertical="center"/>
    </xf>
    <xf numFmtId="0" fontId="100" fillId="0" borderId="0" applyNumberFormat="0" applyFill="0" applyBorder="0" applyAlignment="0" applyProtection="0">
      <alignment vertical="top"/>
      <protection locked="0"/>
    </xf>
    <xf numFmtId="49" fontId="9" fillId="0" borderId="0" applyFont="0" applyFill="0" applyBorder="0" applyAlignment="0" applyProtection="0">
      <alignment vertical="center"/>
    </xf>
    <xf numFmtId="0" fontId="88" fillId="0" borderId="0">
      <alignment vertical="center"/>
    </xf>
    <xf numFmtId="0" fontId="0" fillId="0" borderId="0">
      <alignment vertical="center"/>
    </xf>
    <xf numFmtId="0" fontId="77" fillId="0" borderId="0">
      <alignment vertical="center"/>
    </xf>
    <xf numFmtId="0" fontId="94" fillId="50" borderId="0" applyNumberFormat="0" applyBorder="0" applyAlignment="0" applyProtection="0">
      <alignment vertical="center"/>
    </xf>
    <xf numFmtId="0" fontId="5" fillId="43" borderId="0" applyNumberFormat="0" applyBorder="0" applyAlignment="0" applyProtection="0">
      <alignment vertical="center"/>
    </xf>
    <xf numFmtId="0" fontId="9" fillId="0" borderId="0">
      <alignment vertical="center"/>
    </xf>
    <xf numFmtId="0" fontId="101" fillId="46" borderId="0" applyNumberFormat="0" applyBorder="0" applyAlignment="0" applyProtection="0">
      <alignment vertical="center"/>
    </xf>
    <xf numFmtId="0" fontId="77" fillId="0" borderId="0">
      <alignment vertical="center"/>
    </xf>
    <xf numFmtId="9" fontId="9" fillId="0" borderId="0" applyFont="0" applyFill="0" applyBorder="0" applyAlignment="0" applyProtection="0">
      <alignment vertical="center"/>
    </xf>
    <xf numFmtId="0" fontId="9" fillId="0" borderId="0">
      <alignment vertical="center"/>
    </xf>
    <xf numFmtId="0" fontId="77" fillId="0" borderId="0">
      <alignment vertical="center"/>
    </xf>
    <xf numFmtId="49" fontId="9" fillId="0" borderId="0" applyFont="0" applyFill="0" applyBorder="0" applyAlignment="0" applyProtection="0">
      <alignment vertical="center"/>
    </xf>
    <xf numFmtId="0" fontId="80" fillId="38" borderId="0" applyNumberFormat="0" applyBorder="0" applyAlignment="0" applyProtection="0">
      <alignment vertical="center"/>
    </xf>
    <xf numFmtId="0" fontId="100" fillId="0" borderId="0" applyNumberFormat="0" applyFill="0" applyBorder="0" applyAlignment="0" applyProtection="0">
      <alignment vertical="top"/>
      <protection locked="0"/>
    </xf>
    <xf numFmtId="0" fontId="77" fillId="0" borderId="0">
      <alignment vertical="center"/>
    </xf>
    <xf numFmtId="0" fontId="9" fillId="0" borderId="0">
      <alignment vertical="center"/>
    </xf>
    <xf numFmtId="0" fontId="80" fillId="48" borderId="0" applyNumberFormat="0" applyBorder="0" applyAlignment="0" applyProtection="0">
      <alignment vertical="center"/>
    </xf>
    <xf numFmtId="0" fontId="77" fillId="0" borderId="0">
      <alignment vertical="center"/>
    </xf>
    <xf numFmtId="0" fontId="9" fillId="0" borderId="0">
      <alignment vertical="center"/>
    </xf>
    <xf numFmtId="0" fontId="77" fillId="0" borderId="0">
      <alignment vertical="center"/>
    </xf>
    <xf numFmtId="9" fontId="9" fillId="0" borderId="0" applyFont="0" applyFill="0" applyBorder="0" applyAlignment="0" applyProtection="0">
      <alignment vertical="center"/>
    </xf>
    <xf numFmtId="10" fontId="9" fillId="0" borderId="0" applyFont="0" applyFill="0" applyBorder="0" applyAlignment="0" applyProtection="0">
      <alignment vertical="center"/>
    </xf>
    <xf numFmtId="0" fontId="102" fillId="0" borderId="28" applyNumberFormat="0" applyFill="0" applyAlignment="0" applyProtection="0">
      <alignment vertical="center"/>
    </xf>
    <xf numFmtId="0" fontId="77" fillId="0" borderId="0">
      <alignment vertical="center"/>
    </xf>
    <xf numFmtId="0" fontId="77" fillId="0" borderId="0">
      <alignment vertical="center"/>
    </xf>
    <xf numFmtId="0" fontId="77" fillId="0" borderId="0">
      <alignment vertical="center"/>
    </xf>
    <xf numFmtId="0" fontId="80" fillId="38" borderId="0" applyNumberFormat="0" applyBorder="0" applyAlignment="0" applyProtection="0">
      <alignment vertical="center"/>
    </xf>
    <xf numFmtId="0" fontId="100" fillId="0" borderId="0" applyNumberFormat="0" applyFill="0" applyBorder="0" applyAlignment="0" applyProtection="0">
      <alignment vertical="top"/>
      <protection locked="0"/>
    </xf>
    <xf numFmtId="0" fontId="77" fillId="0" borderId="0">
      <alignment vertical="center"/>
    </xf>
    <xf numFmtId="0" fontId="84" fillId="0" borderId="0">
      <alignment vertical="center"/>
    </xf>
    <xf numFmtId="0" fontId="80" fillId="37" borderId="0" applyNumberFormat="0" applyBorder="0" applyAlignment="0" applyProtection="0">
      <alignment vertical="center"/>
    </xf>
    <xf numFmtId="0" fontId="103" fillId="0" borderId="0" applyNumberFormat="0" applyFill="0" applyBorder="0" applyAlignment="0" applyProtection="0">
      <alignment vertical="center"/>
    </xf>
    <xf numFmtId="0" fontId="88" fillId="0" borderId="0">
      <alignment vertical="center"/>
    </xf>
    <xf numFmtId="0" fontId="0" fillId="39" borderId="0" applyNumberFormat="0" applyBorder="0" applyAlignment="0" applyProtection="0">
      <alignment vertical="center"/>
    </xf>
    <xf numFmtId="0" fontId="81" fillId="0" borderId="22" applyNumberFormat="0" applyFill="0" applyAlignment="0" applyProtection="0">
      <alignment vertical="center"/>
    </xf>
    <xf numFmtId="0" fontId="9" fillId="0" borderId="0">
      <alignment vertical="center"/>
    </xf>
    <xf numFmtId="0" fontId="0" fillId="39" borderId="0" applyNumberFormat="0" applyBorder="0" applyAlignment="0" applyProtection="0">
      <alignment vertical="center"/>
    </xf>
    <xf numFmtId="0" fontId="5" fillId="51" borderId="0" applyNumberFormat="0" applyBorder="0" applyAlignment="0" applyProtection="0">
      <alignment vertical="center"/>
    </xf>
    <xf numFmtId="0" fontId="0" fillId="51" borderId="0" applyNumberFormat="0" applyBorder="0" applyAlignment="0" applyProtection="0">
      <alignment vertical="center"/>
    </xf>
    <xf numFmtId="0" fontId="78" fillId="52"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78" fillId="53" borderId="0" applyNumberFormat="0" applyBorder="0" applyAlignment="0" applyProtection="0">
      <alignment vertical="center"/>
    </xf>
    <xf numFmtId="0" fontId="94" fillId="50" borderId="0" applyNumberFormat="0" applyBorder="0" applyAlignment="0" applyProtection="0">
      <alignment vertical="center"/>
    </xf>
    <xf numFmtId="0" fontId="0" fillId="43" borderId="0" applyNumberFormat="0" applyBorder="0" applyAlignment="0" applyProtection="0">
      <alignment vertical="center"/>
    </xf>
    <xf numFmtId="0" fontId="9" fillId="0" borderId="0">
      <alignment vertical="center"/>
    </xf>
    <xf numFmtId="0" fontId="0" fillId="43" borderId="0" applyNumberFormat="0" applyBorder="0" applyAlignment="0" applyProtection="0">
      <alignment vertical="center"/>
    </xf>
    <xf numFmtId="177" fontId="9" fillId="0" borderId="0" applyFont="0" applyFill="0" applyBorder="0" applyAlignment="0" applyProtection="0">
      <alignment vertical="center"/>
    </xf>
    <xf numFmtId="0" fontId="0" fillId="44" borderId="0" applyNumberFormat="0" applyBorder="0" applyAlignment="0" applyProtection="0">
      <alignment vertical="center"/>
    </xf>
    <xf numFmtId="0" fontId="9" fillId="0" borderId="0">
      <alignment vertical="center"/>
    </xf>
    <xf numFmtId="0" fontId="0" fillId="44" borderId="0" applyNumberFormat="0" applyBorder="0" applyAlignment="0" applyProtection="0">
      <alignment vertical="center"/>
    </xf>
    <xf numFmtId="0" fontId="9" fillId="0" borderId="0">
      <alignment vertical="center"/>
    </xf>
    <xf numFmtId="0" fontId="80" fillId="53" borderId="0" applyNumberFormat="0" applyBorder="0" applyAlignment="0" applyProtection="0">
      <alignment vertical="center"/>
    </xf>
    <xf numFmtId="0" fontId="0" fillId="49" borderId="0" applyNumberFormat="0" applyBorder="0" applyAlignment="0" applyProtection="0">
      <alignment vertical="center"/>
    </xf>
    <xf numFmtId="0" fontId="9"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5" fillId="43" borderId="0" applyNumberFormat="0" applyBorder="0" applyAlignment="0" applyProtection="0">
      <alignment vertical="center"/>
    </xf>
    <xf numFmtId="0" fontId="0" fillId="44" borderId="0" applyNumberFormat="0" applyBorder="0" applyAlignment="0" applyProtection="0">
      <alignment vertical="center"/>
    </xf>
    <xf numFmtId="0" fontId="89" fillId="0" borderId="0" applyNumberFormat="0" applyFill="0" applyBorder="0" applyAlignment="0" applyProtection="0">
      <alignment vertical="center"/>
    </xf>
    <xf numFmtId="0" fontId="0" fillId="53" borderId="0" applyNumberFormat="0" applyBorder="0" applyAlignment="0" applyProtection="0">
      <alignment vertical="center"/>
    </xf>
    <xf numFmtId="0" fontId="0" fillId="50" borderId="0" applyNumberFormat="0" applyBorder="0" applyAlignment="0" applyProtection="0">
      <alignment vertical="center"/>
    </xf>
    <xf numFmtId="0" fontId="9" fillId="0" borderId="0">
      <alignment vertical="center"/>
    </xf>
    <xf numFmtId="0" fontId="0" fillId="50" borderId="0" applyNumberFormat="0" applyBorder="0" applyAlignment="0" applyProtection="0">
      <alignment vertical="center"/>
    </xf>
    <xf numFmtId="0" fontId="0" fillId="48" borderId="0" applyNumberFormat="0" applyBorder="0" applyAlignment="0" applyProtection="0">
      <alignment vertical="center"/>
    </xf>
    <xf numFmtId="0" fontId="104" fillId="0" borderId="1">
      <alignment horizontal="left" vertical="center"/>
    </xf>
    <xf numFmtId="0" fontId="80" fillId="38" borderId="0" applyNumberFormat="0" applyBorder="0" applyAlignment="0" applyProtection="0">
      <alignment vertical="center"/>
    </xf>
    <xf numFmtId="0" fontId="0" fillId="46" borderId="0" applyNumberFormat="0" applyBorder="0" applyAlignment="0" applyProtection="0">
      <alignment vertical="center"/>
    </xf>
    <xf numFmtId="0" fontId="9" fillId="0" borderId="0">
      <alignment vertical="center"/>
    </xf>
    <xf numFmtId="0" fontId="0" fillId="46" borderId="0" applyNumberFormat="0" applyBorder="0" applyAlignment="0" applyProtection="0">
      <alignment vertical="center"/>
    </xf>
    <xf numFmtId="0" fontId="9" fillId="0" borderId="0">
      <alignment vertical="center"/>
    </xf>
    <xf numFmtId="0" fontId="0" fillId="47" borderId="0" applyNumberFormat="0" applyBorder="0" applyAlignment="0" applyProtection="0">
      <alignment vertical="center"/>
    </xf>
    <xf numFmtId="0" fontId="7" fillId="0" borderId="0">
      <alignment vertical="center"/>
    </xf>
    <xf numFmtId="0" fontId="0" fillId="53" borderId="0" applyNumberFormat="0" applyBorder="0" applyAlignment="0" applyProtection="0">
      <alignment vertical="center"/>
    </xf>
    <xf numFmtId="0" fontId="7" fillId="0" borderId="0">
      <alignment vertical="center"/>
    </xf>
    <xf numFmtId="0" fontId="0" fillId="53" borderId="0" applyNumberFormat="0" applyBorder="0" applyAlignment="0" applyProtection="0">
      <alignment vertical="center"/>
    </xf>
    <xf numFmtId="0" fontId="0" fillId="54" borderId="0" applyNumberFormat="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0" fillId="48" borderId="0" applyNumberFormat="0" applyBorder="0" applyAlignment="0" applyProtection="0">
      <alignment vertical="center"/>
    </xf>
    <xf numFmtId="0" fontId="0" fillId="49" borderId="0" applyNumberFormat="0" applyBorder="0" applyAlignment="0" applyProtection="0">
      <alignment vertical="center"/>
    </xf>
    <xf numFmtId="0" fontId="98" fillId="40" borderId="27" applyNumberFormat="0" applyAlignment="0" applyProtection="0">
      <alignment vertical="center"/>
    </xf>
    <xf numFmtId="0" fontId="9" fillId="0" borderId="0">
      <alignment vertical="center"/>
    </xf>
    <xf numFmtId="0" fontId="5" fillId="43" borderId="0" applyNumberFormat="0" applyBorder="0" applyAlignment="0" applyProtection="0">
      <alignment vertical="center"/>
    </xf>
    <xf numFmtId="0" fontId="0" fillId="40" borderId="0" applyNumberFormat="0" applyBorder="0" applyAlignment="0" applyProtection="0">
      <alignment vertical="center"/>
    </xf>
    <xf numFmtId="0" fontId="82" fillId="39" borderId="0" applyNumberFormat="0" applyBorder="0" applyAlignment="0" applyProtection="0">
      <alignment vertical="center"/>
    </xf>
    <xf numFmtId="0" fontId="0" fillId="40" borderId="0" applyNumberFormat="0" applyBorder="0" applyAlignment="0" applyProtection="0">
      <alignment vertical="center"/>
    </xf>
    <xf numFmtId="0" fontId="98" fillId="40" borderId="27" applyNumberFormat="0" applyAlignment="0" applyProtection="0">
      <alignment vertical="center"/>
    </xf>
    <xf numFmtId="0" fontId="78" fillId="55" borderId="0" applyNumberFormat="0" applyBorder="0" applyAlignment="0" applyProtection="0">
      <alignment vertical="center"/>
    </xf>
    <xf numFmtId="0" fontId="0" fillId="48" borderId="0" applyNumberFormat="0" applyBorder="0" applyAlignment="0" applyProtection="0">
      <alignment vertical="center"/>
    </xf>
    <xf numFmtId="0" fontId="82" fillId="39" borderId="0" applyNumberFormat="0" applyBorder="0" applyAlignment="0" applyProtection="0">
      <alignment vertical="center"/>
    </xf>
    <xf numFmtId="0" fontId="102" fillId="0" borderId="28" applyNumberFormat="0" applyFill="0" applyAlignment="0" applyProtection="0">
      <alignment vertical="center"/>
    </xf>
    <xf numFmtId="0" fontId="0" fillId="44" borderId="0" applyNumberFormat="0" applyBorder="0" applyAlignment="0" applyProtection="0">
      <alignment vertical="center"/>
    </xf>
    <xf numFmtId="0" fontId="82" fillId="39" borderId="0" applyNumberFormat="0" applyBorder="0" applyAlignment="0" applyProtection="0">
      <alignment vertical="center"/>
    </xf>
    <xf numFmtId="9" fontId="9" fillId="0" borderId="0" applyFont="0" applyFill="0" applyBorder="0" applyAlignment="0" applyProtection="0">
      <alignment vertical="center"/>
    </xf>
    <xf numFmtId="0" fontId="94" fillId="50" borderId="0" applyNumberFormat="0" applyBorder="0" applyAlignment="0" applyProtection="0">
      <alignment vertical="center"/>
    </xf>
    <xf numFmtId="0" fontId="0" fillId="44" borderId="0" applyNumberFormat="0" applyBorder="0" applyAlignment="0" applyProtection="0">
      <alignment vertical="center"/>
    </xf>
    <xf numFmtId="9" fontId="9" fillId="0" borderId="0" applyFont="0" applyFill="0" applyBorder="0" applyAlignment="0" applyProtection="0">
      <alignment vertical="center"/>
    </xf>
    <xf numFmtId="0" fontId="94" fillId="50" borderId="0" applyNumberFormat="0" applyBorder="0" applyAlignment="0" applyProtection="0">
      <alignment vertical="center"/>
    </xf>
    <xf numFmtId="0" fontId="80" fillId="56" borderId="0" applyNumberFormat="0" applyBorder="0" applyAlignment="0" applyProtection="0">
      <alignment vertical="center"/>
    </xf>
    <xf numFmtId="0" fontId="0" fillId="57" borderId="0" applyNumberFormat="0" applyBorder="0" applyAlignment="0" applyProtection="0">
      <alignment vertical="center"/>
    </xf>
    <xf numFmtId="0" fontId="82" fillId="39" borderId="0" applyNumberFormat="0" applyBorder="0" applyAlignment="0" applyProtection="0">
      <alignment vertical="center"/>
    </xf>
    <xf numFmtId="0" fontId="80" fillId="41" borderId="0" applyNumberFormat="0" applyBorder="0" applyAlignment="0" applyProtection="0">
      <alignment vertical="center"/>
    </xf>
    <xf numFmtId="0" fontId="95" fillId="40" borderId="25" applyNumberFormat="0" applyAlignment="0" applyProtection="0">
      <alignment vertical="center"/>
    </xf>
    <xf numFmtId="0" fontId="78" fillId="50" borderId="0" applyNumberFormat="0" applyBorder="0" applyAlignment="0" applyProtection="0">
      <alignment vertical="center"/>
    </xf>
    <xf numFmtId="0" fontId="78" fillId="50" borderId="0" applyNumberFormat="0" applyBorder="0" applyAlignment="0" applyProtection="0">
      <alignment vertical="center"/>
    </xf>
    <xf numFmtId="0" fontId="78" fillId="50" borderId="0" applyNumberFormat="0" applyBorder="0" applyAlignment="0" applyProtection="0">
      <alignment vertical="center"/>
    </xf>
    <xf numFmtId="0" fontId="84" fillId="0" borderId="8" applyNumberFormat="0" applyFill="0" applyProtection="0">
      <alignment horizontal="left" vertical="center"/>
    </xf>
    <xf numFmtId="0" fontId="92" fillId="0" borderId="29" applyNumberFormat="0" applyFill="0" applyAlignment="0" applyProtection="0">
      <alignment vertical="center"/>
    </xf>
    <xf numFmtId="0" fontId="82" fillId="39" borderId="0" applyNumberFormat="0" applyBorder="0" applyAlignment="0" applyProtection="0">
      <alignment vertical="center"/>
    </xf>
    <xf numFmtId="0" fontId="78" fillId="50" borderId="0" applyNumberFormat="0" applyBorder="0" applyAlignment="0" applyProtection="0">
      <alignment vertical="center"/>
    </xf>
    <xf numFmtId="9" fontId="9" fillId="0" borderId="0" applyFont="0" applyFill="0" applyBorder="0" applyAlignment="0" applyProtection="0">
      <alignment vertical="center"/>
    </xf>
    <xf numFmtId="0" fontId="78" fillId="58" borderId="0" applyNumberFormat="0" applyBorder="0" applyAlignment="0" applyProtection="0">
      <alignment vertical="center"/>
    </xf>
    <xf numFmtId="178" fontId="0" fillId="0" borderId="0" applyFont="0" applyFill="0" applyBorder="0" applyAlignment="0" applyProtection="0">
      <alignment vertical="center"/>
    </xf>
    <xf numFmtId="0" fontId="78" fillId="58" borderId="0" applyNumberFormat="0" applyBorder="0" applyAlignment="0" applyProtection="0">
      <alignment vertical="center"/>
    </xf>
    <xf numFmtId="0" fontId="80" fillId="41" borderId="0" applyNumberFormat="0" applyBorder="0" applyAlignment="0" applyProtection="0">
      <alignment vertical="center"/>
    </xf>
    <xf numFmtId="0" fontId="9" fillId="0" borderId="0">
      <alignment vertical="center"/>
    </xf>
    <xf numFmtId="0" fontId="95" fillId="40" borderId="25" applyNumberFormat="0" applyAlignment="0" applyProtection="0">
      <alignment vertical="center"/>
    </xf>
    <xf numFmtId="0" fontId="78" fillId="46" borderId="0" applyNumberFormat="0" applyBorder="0" applyAlignment="0" applyProtection="0">
      <alignment vertical="center"/>
    </xf>
    <xf numFmtId="0" fontId="0" fillId="0" borderId="0">
      <alignment vertical="center"/>
    </xf>
    <xf numFmtId="0" fontId="78" fillId="46" borderId="0" applyNumberFormat="0" applyBorder="0" applyAlignment="0" applyProtection="0">
      <alignment vertical="center"/>
    </xf>
    <xf numFmtId="0" fontId="80" fillId="53" borderId="0" applyNumberFormat="0" applyBorder="0" applyAlignment="0" applyProtection="0">
      <alignment vertical="center"/>
    </xf>
    <xf numFmtId="0" fontId="0" fillId="0" borderId="0">
      <alignment vertical="center"/>
    </xf>
    <xf numFmtId="0" fontId="78" fillId="47" borderId="0" applyNumberFormat="0" applyBorder="0" applyAlignment="0" applyProtection="0">
      <alignment vertical="center"/>
    </xf>
    <xf numFmtId="0" fontId="0" fillId="43" borderId="30" applyNumberFormat="0" applyFont="0" applyAlignment="0" applyProtection="0">
      <alignment vertical="center"/>
    </xf>
    <xf numFmtId="0" fontId="80" fillId="41" borderId="0" applyNumberFormat="0" applyBorder="0" applyAlignment="0" applyProtection="0">
      <alignment vertical="center"/>
    </xf>
    <xf numFmtId="0" fontId="78" fillId="53" borderId="0" applyNumberFormat="0" applyBorder="0" applyAlignment="0" applyProtection="0">
      <alignment vertical="center"/>
    </xf>
    <xf numFmtId="0" fontId="78" fillId="53" borderId="0" applyNumberFormat="0" applyBorder="0" applyAlignment="0" applyProtection="0">
      <alignment vertical="center"/>
    </xf>
    <xf numFmtId="0" fontId="78" fillId="53" borderId="0" applyNumberFormat="0" applyBorder="0" applyAlignment="0" applyProtection="0">
      <alignment vertical="center"/>
    </xf>
    <xf numFmtId="0" fontId="78" fillId="54" borderId="0" applyNumberFormat="0" applyBorder="0" applyAlignment="0" applyProtection="0">
      <alignment vertical="center"/>
    </xf>
    <xf numFmtId="0" fontId="5" fillId="51" borderId="0" applyNumberFormat="0" applyBorder="0" applyAlignment="0" applyProtection="0">
      <alignment vertical="center"/>
    </xf>
    <xf numFmtId="0" fontId="79" fillId="0" borderId="21" applyNumberFormat="0" applyFill="0" applyAlignment="0" applyProtection="0">
      <alignment vertical="center"/>
    </xf>
    <xf numFmtId="0" fontId="78" fillId="54" borderId="0" applyNumberFormat="0" applyBorder="0" applyAlignment="0" applyProtection="0">
      <alignment vertical="center"/>
    </xf>
    <xf numFmtId="0" fontId="5" fillId="51" borderId="0" applyNumberFormat="0" applyBorder="0" applyAlignment="0" applyProtection="0">
      <alignment vertical="center"/>
    </xf>
    <xf numFmtId="0" fontId="80" fillId="41" borderId="0" applyNumberFormat="0" applyBorder="0" applyAlignment="0" applyProtection="0">
      <alignment vertical="center"/>
    </xf>
    <xf numFmtId="0" fontId="78" fillId="45" borderId="0" applyNumberFormat="0" applyBorder="0" applyAlignment="0" applyProtection="0">
      <alignment vertical="center"/>
    </xf>
    <xf numFmtId="0" fontId="78" fillId="45" borderId="0" applyNumberFormat="0" applyBorder="0" applyAlignment="0" applyProtection="0">
      <alignment vertical="center"/>
    </xf>
    <xf numFmtId="0" fontId="78" fillId="55" borderId="0" applyNumberFormat="0" applyBorder="0" applyAlignment="0" applyProtection="0">
      <alignment vertical="center"/>
    </xf>
    <xf numFmtId="0" fontId="9" fillId="0" borderId="0">
      <alignment vertical="center"/>
    </xf>
    <xf numFmtId="0" fontId="84" fillId="0" borderId="0" applyProtection="0">
      <alignment vertical="center"/>
    </xf>
    <xf numFmtId="0" fontId="78" fillId="40" borderId="0" applyNumberFormat="0" applyBorder="0" applyAlignment="0" applyProtection="0">
      <alignment vertical="center"/>
    </xf>
    <xf numFmtId="0" fontId="90" fillId="0" borderId="23" applyNumberFormat="0" applyFill="0" applyAlignment="0" applyProtection="0">
      <alignment vertical="center"/>
    </xf>
    <xf numFmtId="0" fontId="7" fillId="0" borderId="0">
      <alignment vertical="center"/>
    </xf>
    <xf numFmtId="0" fontId="78" fillId="40" borderId="0" applyNumberFormat="0" applyBorder="0" applyAlignment="0" applyProtection="0">
      <alignment vertical="center"/>
    </xf>
    <xf numFmtId="0" fontId="9" fillId="0" borderId="0">
      <alignment vertical="center"/>
    </xf>
    <xf numFmtId="0" fontId="78" fillId="40" borderId="0" applyNumberFormat="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9" fillId="0" borderId="0">
      <alignment vertical="center"/>
    </xf>
    <xf numFmtId="0" fontId="9" fillId="0" borderId="0" applyNumberFormat="0" applyFill="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105" fillId="0" borderId="10">
      <alignment horizontal="left" vertical="center"/>
    </xf>
    <xf numFmtId="0" fontId="78" fillId="38" borderId="0" applyNumberFormat="0" applyBorder="0" applyAlignment="0" applyProtection="0">
      <alignment vertical="center"/>
    </xf>
    <xf numFmtId="0" fontId="78" fillId="37" borderId="0" applyNumberFormat="0" applyBorder="0" applyAlignment="0" applyProtection="0">
      <alignment vertical="center"/>
    </xf>
    <xf numFmtId="0" fontId="105" fillId="0" borderId="10">
      <alignment horizontal="left" vertical="center"/>
    </xf>
    <xf numFmtId="0" fontId="78" fillId="37" borderId="0" applyNumberFormat="0" applyBorder="0" applyAlignment="0" applyProtection="0">
      <alignment vertical="center"/>
    </xf>
    <xf numFmtId="0" fontId="78" fillId="41" borderId="0" applyNumberFormat="0" applyBorder="0" applyAlignment="0" applyProtection="0">
      <alignment vertical="center"/>
    </xf>
    <xf numFmtId="0" fontId="99" fillId="0" borderId="0">
      <alignment vertical="center"/>
      <protection locked="0"/>
    </xf>
    <xf numFmtId="0" fontId="5" fillId="51" borderId="0" applyNumberFormat="0" applyBorder="0" applyAlignment="0" applyProtection="0">
      <alignment vertical="center"/>
    </xf>
    <xf numFmtId="0" fontId="78" fillId="52" borderId="0" applyNumberFormat="0" applyBorder="0" applyAlignment="0" applyProtection="0">
      <alignment vertical="center"/>
    </xf>
    <xf numFmtId="0" fontId="80" fillId="38" borderId="0" applyNumberFormat="0" applyBorder="0" applyAlignment="0" applyProtection="0">
      <alignment vertical="center"/>
    </xf>
    <xf numFmtId="0" fontId="5" fillId="51" borderId="0" applyNumberFormat="0" applyBorder="0" applyAlignment="0" applyProtection="0">
      <alignment vertical="center"/>
    </xf>
    <xf numFmtId="0" fontId="9" fillId="0" borderId="0">
      <alignment vertical="center"/>
    </xf>
    <xf numFmtId="0" fontId="5" fillId="44" borderId="0" applyNumberFormat="0" applyBorder="0" applyAlignment="0" applyProtection="0">
      <alignment vertical="center"/>
    </xf>
    <xf numFmtId="0" fontId="5" fillId="51" borderId="0" applyNumberFormat="0" applyBorder="0" applyAlignment="0" applyProtection="0">
      <alignment vertical="center"/>
    </xf>
    <xf numFmtId="0" fontId="5" fillId="51" borderId="0" applyNumberFormat="0" applyBorder="0" applyAlignment="0" applyProtection="0">
      <alignment vertical="center"/>
    </xf>
    <xf numFmtId="0" fontId="80" fillId="41" borderId="0" applyNumberFormat="0" applyBorder="0" applyAlignment="0" applyProtection="0">
      <alignment vertical="center"/>
    </xf>
    <xf numFmtId="0" fontId="96" fillId="0" borderId="0" applyNumberFormat="0" applyFill="0" applyBorder="0" applyAlignment="0" applyProtection="0">
      <alignment vertical="center"/>
    </xf>
    <xf numFmtId="0" fontId="5" fillId="51" borderId="0" applyNumberFormat="0" applyBorder="0" applyAlignment="0" applyProtection="0">
      <alignment vertical="center"/>
    </xf>
    <xf numFmtId="0" fontId="5" fillId="51" borderId="0" applyNumberFormat="0" applyBorder="0" applyAlignment="0" applyProtection="0">
      <alignment vertical="center"/>
    </xf>
    <xf numFmtId="0" fontId="5" fillId="51" borderId="0" applyNumberFormat="0" applyBorder="0" applyAlignment="0" applyProtection="0">
      <alignment vertical="center"/>
    </xf>
    <xf numFmtId="0" fontId="93" fillId="0" borderId="24">
      <alignment horizontal="center" vertical="center"/>
    </xf>
    <xf numFmtId="0" fontId="80" fillId="48" borderId="0" applyNumberFormat="0" applyBorder="0" applyAlignment="0" applyProtection="0">
      <alignment vertical="center"/>
    </xf>
    <xf numFmtId="0" fontId="80" fillId="48" borderId="0" applyNumberFormat="0" applyBorder="0" applyAlignment="0" applyProtection="0">
      <alignment vertical="center"/>
    </xf>
    <xf numFmtId="0" fontId="90" fillId="0" borderId="23" applyNumberFormat="0" applyFill="0" applyAlignment="0" applyProtection="0">
      <alignment vertical="center"/>
    </xf>
    <xf numFmtId="0" fontId="0" fillId="43" borderId="30" applyNumberFormat="0" applyFont="0" applyAlignment="0" applyProtection="0">
      <alignment vertical="center"/>
    </xf>
    <xf numFmtId="0" fontId="9" fillId="0" borderId="0">
      <alignment vertical="center"/>
    </xf>
    <xf numFmtId="0" fontId="80" fillId="48" borderId="0" applyNumberFormat="0" applyBorder="0" applyAlignment="0" applyProtection="0">
      <alignment vertical="center"/>
    </xf>
    <xf numFmtId="0" fontId="90" fillId="0" borderId="23" applyNumberFormat="0" applyFill="0" applyAlignment="0" applyProtection="0">
      <alignment vertical="center"/>
    </xf>
    <xf numFmtId="15" fontId="106" fillId="0" borderId="0">
      <alignment vertical="center"/>
    </xf>
    <xf numFmtId="0" fontId="80" fillId="38" borderId="0" applyNumberFormat="0" applyBorder="0" applyAlignment="0" applyProtection="0">
      <alignment vertical="center"/>
    </xf>
    <xf numFmtId="177" fontId="9" fillId="0" borderId="0" applyFont="0" applyFill="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9" fillId="0" borderId="0">
      <alignment vertical="center"/>
    </xf>
    <xf numFmtId="0" fontId="80" fillId="38" borderId="0" applyNumberFormat="0" applyBorder="0" applyAlignment="0" applyProtection="0">
      <alignment vertical="center"/>
    </xf>
    <xf numFmtId="0" fontId="76" fillId="0" borderId="20" applyNumberFormat="0" applyFill="0" applyProtection="0">
      <alignment horizontal="center" vertical="center"/>
    </xf>
    <xf numFmtId="0" fontId="80" fillId="38" borderId="0" applyNumberFormat="0" applyBorder="0" applyAlignment="0" applyProtection="0">
      <alignment vertical="center"/>
    </xf>
    <xf numFmtId="0" fontId="9" fillId="0" borderId="0">
      <alignment vertical="center"/>
    </xf>
    <xf numFmtId="0" fontId="107" fillId="59" borderId="31">
      <alignment vertical="center"/>
      <protection locked="0"/>
    </xf>
    <xf numFmtId="0" fontId="80" fillId="38" borderId="0" applyNumberFormat="0" applyBorder="0" applyAlignment="0" applyProtection="0">
      <alignment vertical="center"/>
    </xf>
    <xf numFmtId="0" fontId="9" fillId="0" borderId="0">
      <alignment vertical="center"/>
    </xf>
    <xf numFmtId="0" fontId="80" fillId="38" borderId="0" applyNumberFormat="0" applyBorder="0" applyAlignment="0" applyProtection="0">
      <alignment vertical="center"/>
    </xf>
    <xf numFmtId="0" fontId="91" fillId="49" borderId="0" applyNumberFormat="0" applyBorder="0" applyAlignment="0" applyProtection="0">
      <alignment vertical="center"/>
    </xf>
    <xf numFmtId="0" fontId="9" fillId="0" borderId="0">
      <alignment vertical="center"/>
    </xf>
    <xf numFmtId="0" fontId="80" fillId="38" borderId="0" applyNumberFormat="0" applyBorder="0" applyAlignment="0" applyProtection="0">
      <alignment vertical="center"/>
    </xf>
    <xf numFmtId="0" fontId="91" fillId="49" borderId="0" applyNumberFormat="0" applyBorder="0" applyAlignment="0" applyProtection="0">
      <alignment vertical="center"/>
    </xf>
    <xf numFmtId="0" fontId="80" fillId="56" borderId="0" applyNumberFormat="0" applyBorder="0" applyAlignment="0" applyProtection="0">
      <alignment vertical="center"/>
    </xf>
    <xf numFmtId="0" fontId="104" fillId="0" borderId="1">
      <alignment horizontal="left" vertical="center"/>
    </xf>
    <xf numFmtId="0" fontId="105" fillId="0" borderId="32" applyNumberFormat="0" applyAlignment="0" applyProtection="0">
      <alignment horizontal="left" vertical="center"/>
    </xf>
    <xf numFmtId="0" fontId="78" fillId="38" borderId="0" applyNumberFormat="0" applyBorder="0" applyAlignment="0" applyProtection="0">
      <alignment vertical="center"/>
    </xf>
    <xf numFmtId="0" fontId="5" fillId="40" borderId="0" applyNumberFormat="0" applyBorder="0" applyAlignment="0" applyProtection="0">
      <alignment vertical="center"/>
    </xf>
    <xf numFmtId="0" fontId="108" fillId="53" borderId="27" applyNumberFormat="0" applyAlignment="0" applyProtection="0">
      <alignment vertical="center"/>
    </xf>
    <xf numFmtId="176" fontId="84" fillId="0" borderId="20" applyFill="0" applyProtection="0">
      <alignment horizontal="right" vertical="center"/>
    </xf>
    <xf numFmtId="0" fontId="80" fillId="42" borderId="0" applyNumberFormat="0" applyBorder="0" applyAlignment="0" applyProtection="0">
      <alignment vertical="center"/>
    </xf>
    <xf numFmtId="0" fontId="5" fillId="51" borderId="0" applyNumberFormat="0" applyBorder="0" applyAlignment="0" applyProtection="0">
      <alignment vertical="center"/>
    </xf>
    <xf numFmtId="176" fontId="84" fillId="0" borderId="20" applyFill="0" applyProtection="0">
      <alignment horizontal="right" vertical="center"/>
    </xf>
    <xf numFmtId="0" fontId="80" fillId="42" borderId="0" applyNumberFormat="0" applyBorder="0" applyAlignment="0" applyProtection="0">
      <alignment vertical="center"/>
    </xf>
    <xf numFmtId="176" fontId="84" fillId="0" borderId="20" applyFill="0" applyProtection="0">
      <alignment horizontal="right" vertical="center"/>
    </xf>
    <xf numFmtId="0" fontId="80" fillId="42" borderId="0" applyNumberFormat="0" applyBorder="0" applyAlignment="0" applyProtection="0">
      <alignment vertical="center"/>
    </xf>
    <xf numFmtId="0" fontId="80" fillId="56" borderId="0" applyNumberFormat="0" applyBorder="0" applyAlignment="0" applyProtection="0">
      <alignment vertical="center"/>
    </xf>
    <xf numFmtId="0" fontId="78" fillId="55" borderId="0" applyNumberFormat="0" applyBorder="0" applyAlignment="0" applyProtection="0">
      <alignment vertical="center"/>
    </xf>
    <xf numFmtId="0" fontId="107" fillId="59" borderId="31">
      <alignment vertical="center"/>
      <protection locked="0"/>
    </xf>
    <xf numFmtId="0" fontId="80" fillId="56" borderId="0" applyNumberFormat="0" applyBorder="0" applyAlignment="0" applyProtection="0">
      <alignment vertical="center"/>
    </xf>
    <xf numFmtId="0" fontId="80" fillId="56" borderId="0" applyNumberFormat="0" applyBorder="0" applyAlignment="0" applyProtection="0">
      <alignment vertical="center"/>
    </xf>
    <xf numFmtId="0" fontId="80" fillId="56" borderId="0" applyNumberFormat="0" applyBorder="0" applyAlignment="0" applyProtection="0">
      <alignment vertical="center"/>
    </xf>
    <xf numFmtId="0" fontId="80" fillId="56" borderId="0" applyNumberFormat="0" applyBorder="0" applyAlignment="0" applyProtection="0">
      <alignment vertical="center"/>
    </xf>
    <xf numFmtId="0" fontId="80" fillId="56" borderId="0" applyNumberFormat="0" applyBorder="0" applyAlignment="0" applyProtection="0">
      <alignment vertical="center"/>
    </xf>
    <xf numFmtId="9" fontId="9" fillId="0" borderId="0" applyFont="0" applyFill="0" applyBorder="0" applyAlignment="0" applyProtection="0">
      <alignment vertical="center"/>
    </xf>
    <xf numFmtId="0" fontId="80" fillId="56" borderId="0" applyNumberFormat="0" applyBorder="0" applyAlignment="0" applyProtection="0">
      <alignment vertical="center"/>
    </xf>
    <xf numFmtId="9" fontId="9" fillId="0" borderId="0" applyFont="0" applyFill="0" applyBorder="0" applyAlignment="0" applyProtection="0">
      <alignment vertical="center"/>
    </xf>
    <xf numFmtId="0" fontId="109" fillId="0" borderId="0">
      <alignment vertical="center"/>
    </xf>
    <xf numFmtId="0" fontId="80" fillId="56" borderId="0" applyNumberFormat="0" applyBorder="0" applyAlignment="0" applyProtection="0">
      <alignment vertical="center"/>
    </xf>
    <xf numFmtId="0" fontId="9" fillId="0" borderId="0">
      <alignment vertical="center"/>
    </xf>
    <xf numFmtId="15" fontId="106" fillId="0" borderId="0">
      <alignment vertical="center"/>
    </xf>
    <xf numFmtId="0" fontId="80" fillId="56" borderId="0" applyNumberFormat="0" applyBorder="0" applyAlignment="0" applyProtection="0">
      <alignment vertical="center"/>
    </xf>
    <xf numFmtId="0" fontId="80" fillId="56" borderId="0" applyNumberFormat="0" applyBorder="0" applyAlignment="0" applyProtection="0">
      <alignment vertical="center"/>
    </xf>
    <xf numFmtId="0" fontId="80" fillId="56" borderId="0" applyNumberFormat="0" applyBorder="0" applyAlignment="0" applyProtection="0">
      <alignment vertical="center"/>
    </xf>
    <xf numFmtId="0" fontId="80" fillId="42" borderId="0" applyNumberFormat="0" applyBorder="0" applyAlignment="0" applyProtection="0">
      <alignment vertical="center"/>
    </xf>
    <xf numFmtId="0" fontId="80" fillId="37" borderId="0" applyNumberFormat="0" applyBorder="0" applyAlignment="0" applyProtection="0">
      <alignment vertical="center"/>
    </xf>
    <xf numFmtId="0" fontId="5" fillId="43" borderId="0" applyNumberFormat="0" applyBorder="0" applyAlignment="0" applyProtection="0">
      <alignment vertical="center"/>
    </xf>
    <xf numFmtId="0" fontId="9" fillId="0" borderId="0" applyFont="0" applyFill="0" applyBorder="0" applyAlignment="0" applyProtection="0">
      <alignment vertical="center"/>
    </xf>
    <xf numFmtId="0" fontId="80" fillId="37" borderId="0" applyNumberFormat="0" applyBorder="0" applyAlignment="0" applyProtection="0">
      <alignment vertical="center"/>
    </xf>
    <xf numFmtId="0" fontId="5" fillId="43" borderId="0" applyNumberFormat="0" applyBorder="0" applyAlignment="0" applyProtection="0">
      <alignment vertical="center"/>
    </xf>
    <xf numFmtId="0" fontId="90" fillId="0" borderId="23" applyNumberFormat="0" applyFill="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5" fillId="43" borderId="0" applyNumberFormat="0" applyBorder="0" applyAlignment="0" applyProtection="0">
      <alignment vertical="center"/>
    </xf>
    <xf numFmtId="0" fontId="80" fillId="37" borderId="0" applyNumberFormat="0" applyBorder="0" applyAlignment="0" applyProtection="0">
      <alignment vertical="center"/>
    </xf>
    <xf numFmtId="0" fontId="79" fillId="0" borderId="21" applyNumberFormat="0" applyFill="0" applyAlignment="0" applyProtection="0">
      <alignment vertical="center"/>
    </xf>
    <xf numFmtId="0" fontId="91" fillId="49" borderId="0" applyNumberFormat="0" applyBorder="0" applyAlignment="0" applyProtection="0">
      <alignment vertical="center"/>
    </xf>
    <xf numFmtId="0" fontId="90" fillId="0" borderId="23" applyNumberFormat="0" applyFill="0" applyAlignment="0" applyProtection="0">
      <alignment vertical="center"/>
    </xf>
    <xf numFmtId="0" fontId="5" fillId="43" borderId="0" applyNumberFormat="0" applyBorder="0" applyAlignment="0" applyProtection="0">
      <alignment vertical="center"/>
    </xf>
    <xf numFmtId="0" fontId="90" fillId="0" borderId="23" applyNumberFormat="0" applyFill="0" applyAlignment="0" applyProtection="0">
      <alignment vertical="center"/>
    </xf>
    <xf numFmtId="0" fontId="5" fillId="39" borderId="0" applyNumberFormat="0" applyBorder="0" applyAlignment="0" applyProtection="0">
      <alignment vertical="center"/>
    </xf>
    <xf numFmtId="0" fontId="80" fillId="38" borderId="0" applyNumberFormat="0" applyBorder="0" applyAlignment="0" applyProtection="0">
      <alignment vertical="center"/>
    </xf>
    <xf numFmtId="0" fontId="86" fillId="44" borderId="0" applyNumberFormat="0" applyBorder="0" applyAlignment="0" applyProtection="0">
      <alignment vertical="center"/>
    </xf>
    <xf numFmtId="179" fontId="9" fillId="0" borderId="0" applyFont="0" applyFill="0" applyBorder="0" applyAlignment="0" applyProtection="0">
      <alignment vertical="center"/>
    </xf>
    <xf numFmtId="0" fontId="5" fillId="39" borderId="0" applyNumberFormat="0" applyBorder="0" applyAlignment="0" applyProtection="0">
      <alignment vertical="center"/>
    </xf>
    <xf numFmtId="0" fontId="5" fillId="39"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5" fillId="39" borderId="0" applyNumberFormat="0" applyBorder="0" applyAlignment="0" applyProtection="0">
      <alignment vertical="center"/>
    </xf>
    <xf numFmtId="180" fontId="9" fillId="0" borderId="0" applyFont="0" applyFill="0" applyBorder="0" applyAlignment="0" applyProtection="0">
      <alignment vertical="center"/>
    </xf>
    <xf numFmtId="0" fontId="80" fillId="40" borderId="0" applyNumberFormat="0" applyBorder="0" applyAlignment="0" applyProtection="0">
      <alignment vertical="center"/>
    </xf>
    <xf numFmtId="0" fontId="80" fillId="40" borderId="0" applyNumberFormat="0" applyBorder="0" applyAlignment="0" applyProtection="0">
      <alignment vertical="center"/>
    </xf>
    <xf numFmtId="0" fontId="80" fillId="38" borderId="0" applyNumberFormat="0" applyBorder="0" applyAlignment="0" applyProtection="0">
      <alignment vertical="center"/>
    </xf>
    <xf numFmtId="0" fontId="80" fillId="40" borderId="0" applyNumberFormat="0" applyBorder="0" applyAlignment="0" applyProtection="0">
      <alignment vertical="center"/>
    </xf>
    <xf numFmtId="0" fontId="82" fillId="44" borderId="0" applyNumberFormat="0" applyBorder="0" applyAlignment="0" applyProtection="0">
      <alignment vertical="center"/>
    </xf>
    <xf numFmtId="0" fontId="80" fillId="40" borderId="0" applyNumberFormat="0" applyBorder="0" applyAlignment="0" applyProtection="0">
      <alignment vertical="center"/>
    </xf>
    <xf numFmtId="0" fontId="84" fillId="0" borderId="8" applyNumberFormat="0" applyFill="0" applyProtection="0">
      <alignment horizontal="right" vertical="center"/>
    </xf>
    <xf numFmtId="0" fontId="9" fillId="0" borderId="0">
      <alignment vertical="center"/>
    </xf>
    <xf numFmtId="0" fontId="80" fillId="40" borderId="0" applyNumberFormat="0" applyBorder="0" applyAlignment="0" applyProtection="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181" fontId="110" fillId="0" borderId="0">
      <alignment vertical="center"/>
    </xf>
    <xf numFmtId="0" fontId="80" fillId="42" borderId="0" applyNumberFormat="0" applyBorder="0" applyAlignment="0" applyProtection="0">
      <alignment vertical="center"/>
    </xf>
    <xf numFmtId="0" fontId="80" fillId="42" borderId="0" applyNumberFormat="0" applyBorder="0" applyAlignment="0" applyProtection="0">
      <alignment vertical="center"/>
    </xf>
    <xf numFmtId="0" fontId="89" fillId="0" borderId="0" applyNumberFormat="0" applyFill="0" applyBorder="0" applyAlignment="0" applyProtection="0">
      <alignment vertical="center"/>
    </xf>
    <xf numFmtId="0" fontId="80" fillId="42" borderId="0" applyNumberFormat="0" applyBorder="0" applyAlignment="0" applyProtection="0">
      <alignment vertical="center"/>
    </xf>
    <xf numFmtId="0" fontId="89" fillId="0" borderId="0" applyNumberFormat="0" applyFill="0" applyBorder="0" applyAlignment="0" applyProtection="0">
      <alignment vertical="center"/>
    </xf>
    <xf numFmtId="0" fontId="80" fillId="42" borderId="0" applyNumberFormat="0" applyBorder="0" applyAlignment="0" applyProtection="0">
      <alignment vertical="center"/>
    </xf>
    <xf numFmtId="0" fontId="89" fillId="0" borderId="0" applyNumberFormat="0" applyFill="0" applyBorder="0" applyAlignment="0" applyProtection="0">
      <alignment vertical="center"/>
    </xf>
    <xf numFmtId="0" fontId="80" fillId="42" borderId="0" applyNumberFormat="0" applyBorder="0" applyAlignment="0" applyProtection="0">
      <alignment vertical="center"/>
    </xf>
    <xf numFmtId="182" fontId="9" fillId="0" borderId="0" applyFont="0" applyFill="0" applyBorder="0" applyAlignment="0" applyProtection="0">
      <alignment vertical="center"/>
    </xf>
    <xf numFmtId="0" fontId="89" fillId="0" borderId="0" applyNumberFormat="0" applyFill="0" applyBorder="0" applyAlignment="0" applyProtection="0">
      <alignment vertical="center"/>
    </xf>
    <xf numFmtId="0" fontId="80" fillId="42" borderId="0" applyNumberFormat="0" applyBorder="0" applyAlignment="0" applyProtection="0">
      <alignment vertical="center"/>
    </xf>
    <xf numFmtId="0" fontId="9" fillId="0" borderId="0">
      <alignment vertical="center"/>
    </xf>
    <xf numFmtId="0" fontId="80" fillId="42" borderId="0" applyNumberFormat="0" applyBorder="0" applyAlignment="0" applyProtection="0">
      <alignment vertical="center"/>
    </xf>
    <xf numFmtId="0" fontId="89" fillId="0" borderId="0" applyNumberFormat="0" applyFill="0" applyBorder="0" applyAlignment="0" applyProtection="0">
      <alignment vertical="center"/>
    </xf>
    <xf numFmtId="0" fontId="91" fillId="46" borderId="0" applyNumberFormat="0" applyBorder="0" applyAlignment="0" applyProtection="0">
      <alignment vertical="center"/>
    </xf>
    <xf numFmtId="0" fontId="80" fillId="42" borderId="0" applyNumberFormat="0" applyBorder="0" applyAlignment="0" applyProtection="0">
      <alignment vertical="center"/>
    </xf>
    <xf numFmtId="0" fontId="89" fillId="0" borderId="0" applyNumberFormat="0" applyFill="0" applyBorder="0" applyAlignment="0" applyProtection="0">
      <alignment vertical="center"/>
    </xf>
    <xf numFmtId="0" fontId="91" fillId="46" borderId="0" applyNumberFormat="0" applyBorder="0" applyAlignment="0" applyProtection="0">
      <alignment vertical="center"/>
    </xf>
    <xf numFmtId="0" fontId="9" fillId="0" borderId="0">
      <alignment vertical="center"/>
    </xf>
    <xf numFmtId="0" fontId="80" fillId="42" borderId="0" applyNumberFormat="0" applyBorder="0" applyAlignment="0" applyProtection="0">
      <alignment vertical="center"/>
    </xf>
    <xf numFmtId="0" fontId="89" fillId="0" borderId="0" applyNumberFormat="0" applyFill="0" applyBorder="0" applyAlignment="0" applyProtection="0">
      <alignment vertical="center"/>
    </xf>
    <xf numFmtId="0" fontId="91" fillId="46" borderId="0" applyNumberFormat="0" applyBorder="0" applyAlignment="0" applyProtection="0">
      <alignment vertical="center"/>
    </xf>
    <xf numFmtId="9" fontId="9" fillId="0" borderId="0" applyFont="0" applyFill="0" applyBorder="0" applyAlignment="0" applyProtection="0">
      <alignment vertical="center"/>
    </xf>
    <xf numFmtId="0" fontId="80" fillId="38" borderId="0" applyNumberFormat="0" applyBorder="0" applyAlignment="0" applyProtection="0">
      <alignment vertical="center"/>
    </xf>
    <xf numFmtId="0" fontId="5" fillId="51" borderId="0" applyNumberFormat="0" applyBorder="0" applyAlignment="0" applyProtection="0">
      <alignment vertical="center"/>
    </xf>
    <xf numFmtId="0" fontId="91" fillId="46"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5" fillId="51" borderId="0" applyNumberFormat="0" applyBorder="0" applyAlignment="0" applyProtection="0">
      <alignment vertical="center"/>
    </xf>
    <xf numFmtId="9" fontId="9" fillId="0" borderId="0" applyFont="0" applyFill="0" applyBorder="0" applyAlignment="0" applyProtection="0">
      <alignment vertical="center"/>
    </xf>
    <xf numFmtId="0" fontId="5" fillId="51" borderId="0" applyNumberFormat="0" applyBorder="0" applyAlignment="0" applyProtection="0">
      <alignment vertical="center"/>
    </xf>
    <xf numFmtId="9" fontId="9" fillId="0" borderId="0" applyFont="0" applyFill="0" applyBorder="0" applyAlignment="0" applyProtection="0">
      <alignment vertical="center"/>
    </xf>
    <xf numFmtId="0" fontId="5" fillId="51" borderId="0" applyNumberFormat="0" applyBorder="0" applyAlignment="0" applyProtection="0">
      <alignment vertical="center"/>
    </xf>
    <xf numFmtId="9" fontId="9" fillId="0" borderId="0" applyFont="0" applyFill="0" applyBorder="0" applyAlignment="0" applyProtection="0">
      <alignment vertical="center"/>
    </xf>
    <xf numFmtId="0" fontId="111" fillId="60" borderId="0" applyNumberFormat="0" applyBorder="0" applyAlignment="0" applyProtection="0">
      <alignment vertical="center"/>
    </xf>
    <xf numFmtId="0" fontId="108" fillId="53" borderId="27" applyNumberFormat="0" applyAlignment="0" applyProtection="0">
      <alignment vertical="center"/>
    </xf>
    <xf numFmtId="0" fontId="5" fillId="40" borderId="0" applyNumberFormat="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108" fillId="53" borderId="27" applyNumberFormat="0" applyAlignment="0" applyProtection="0">
      <alignment vertical="center"/>
    </xf>
    <xf numFmtId="0" fontId="5" fillId="40" borderId="0" applyNumberFormat="0" applyBorder="0" applyAlignment="0" applyProtection="0">
      <alignment vertical="center"/>
    </xf>
    <xf numFmtId="9" fontId="9" fillId="0" borderId="0" applyFont="0" applyFill="0" applyBorder="0" applyAlignment="0" applyProtection="0">
      <alignment vertical="center"/>
    </xf>
    <xf numFmtId="0" fontId="5" fillId="53" borderId="0" applyNumberFormat="0" applyBorder="0" applyAlignment="0" applyProtection="0">
      <alignment vertical="center"/>
    </xf>
    <xf numFmtId="0" fontId="9" fillId="0" borderId="0">
      <alignment vertical="center"/>
    </xf>
    <xf numFmtId="0" fontId="108" fillId="53" borderId="27" applyNumberFormat="0" applyAlignment="0" applyProtection="0">
      <alignment vertical="center"/>
    </xf>
    <xf numFmtId="0" fontId="5" fillId="40" borderId="0" applyNumberFormat="0" applyBorder="0" applyAlignment="0" applyProtection="0">
      <alignment vertical="center"/>
    </xf>
    <xf numFmtId="0" fontId="5" fillId="53" borderId="0" applyNumberFormat="0" applyBorder="0" applyAlignment="0" applyProtection="0">
      <alignment vertical="center"/>
    </xf>
    <xf numFmtId="0" fontId="84" fillId="0" borderId="8" applyNumberFormat="0" applyFill="0" applyProtection="0">
      <alignment horizontal="left" vertical="center"/>
    </xf>
    <xf numFmtId="0" fontId="9" fillId="0" borderId="0">
      <alignment vertical="center"/>
    </xf>
    <xf numFmtId="0" fontId="108" fillId="53" borderId="27" applyNumberFormat="0" applyAlignment="0" applyProtection="0">
      <alignment vertical="center"/>
    </xf>
    <xf numFmtId="0" fontId="5" fillId="40" borderId="0" applyNumberFormat="0" applyBorder="0" applyAlignment="0" applyProtection="0">
      <alignment vertical="center"/>
    </xf>
    <xf numFmtId="0" fontId="80" fillId="40" borderId="0" applyNumberFormat="0" applyBorder="0" applyAlignment="0" applyProtection="0">
      <alignment vertical="center"/>
    </xf>
    <xf numFmtId="0" fontId="96" fillId="0" borderId="0" applyNumberFormat="0" applyFill="0" applyBorder="0" applyAlignment="0" applyProtection="0">
      <alignment vertical="center"/>
    </xf>
    <xf numFmtId="0" fontId="80" fillId="40" borderId="0" applyNumberFormat="0" applyBorder="0" applyAlignment="0" applyProtection="0">
      <alignment vertical="center"/>
    </xf>
    <xf numFmtId="0" fontId="9" fillId="61" borderId="0" applyNumberFormat="0" applyFont="0" applyBorder="0" applyAlignment="0" applyProtection="0">
      <alignment vertical="center"/>
    </xf>
    <xf numFmtId="0" fontId="80" fillId="40" borderId="0" applyNumberFormat="0" applyBorder="0" applyAlignment="0" applyProtection="0">
      <alignment vertical="center"/>
    </xf>
    <xf numFmtId="0" fontId="80" fillId="41" borderId="0" applyNumberFormat="0" applyBorder="0" applyAlignment="0" applyProtection="0">
      <alignment vertical="center"/>
    </xf>
    <xf numFmtId="0" fontId="80" fillId="38" borderId="0" applyNumberFormat="0" applyBorder="0" applyAlignment="0" applyProtection="0">
      <alignment vertical="center"/>
    </xf>
    <xf numFmtId="0" fontId="80" fillId="38" borderId="0" applyNumberFormat="0" applyBorder="0" applyAlignment="0" applyProtection="0">
      <alignment vertical="center"/>
    </xf>
    <xf numFmtId="0" fontId="110" fillId="0" borderId="0">
      <alignment vertical="center"/>
    </xf>
    <xf numFmtId="0" fontId="80" fillId="38" borderId="0" applyNumberFormat="0" applyBorder="0" applyAlignment="0" applyProtection="0">
      <alignment vertical="center"/>
    </xf>
    <xf numFmtId="0" fontId="76" fillId="0" borderId="20" applyNumberFormat="0" applyFill="0" applyProtection="0">
      <alignment horizontal="left" vertical="center"/>
    </xf>
    <xf numFmtId="0" fontId="93" fillId="0" borderId="24">
      <alignment horizontal="center" vertical="center"/>
    </xf>
    <xf numFmtId="0" fontId="80" fillId="38" borderId="0" applyNumberFormat="0" applyBorder="0" applyAlignment="0" applyProtection="0">
      <alignment vertical="center"/>
    </xf>
    <xf numFmtId="0" fontId="112" fillId="0" borderId="33" applyNumberFormat="0" applyFill="0" applyAlignment="0" applyProtection="0">
      <alignment vertical="center"/>
    </xf>
    <xf numFmtId="9" fontId="9" fillId="0" borderId="0" applyFont="0" applyFill="0" applyBorder="0" applyAlignment="0" applyProtection="0">
      <alignment vertical="center"/>
    </xf>
    <xf numFmtId="0" fontId="80" fillId="38" borderId="0" applyNumberFormat="0" applyBorder="0" applyAlignment="0" applyProtection="0">
      <alignment vertical="center"/>
    </xf>
    <xf numFmtId="0" fontId="9" fillId="0" borderId="0">
      <alignment vertical="center"/>
    </xf>
    <xf numFmtId="0" fontId="90" fillId="0" borderId="23" applyNumberFormat="0" applyFill="0" applyAlignment="0" applyProtection="0">
      <alignment vertical="center"/>
    </xf>
    <xf numFmtId="0" fontId="80" fillId="38" borderId="0" applyNumberFormat="0" applyBorder="0" applyAlignment="0" applyProtection="0">
      <alignment vertical="center"/>
    </xf>
    <xf numFmtId="0" fontId="90" fillId="0" borderId="23" applyNumberFormat="0" applyFill="0" applyAlignment="0" applyProtection="0">
      <alignment vertical="center"/>
    </xf>
    <xf numFmtId="0" fontId="80" fillId="38" borderId="0" applyNumberFormat="0" applyBorder="0" applyAlignment="0" applyProtection="0">
      <alignment vertical="center"/>
    </xf>
    <xf numFmtId="0" fontId="80" fillId="37" borderId="0" applyNumberFormat="0" applyBorder="0" applyAlignment="0" applyProtection="0">
      <alignment vertical="center"/>
    </xf>
    <xf numFmtId="0" fontId="9" fillId="0" borderId="0">
      <alignment vertical="center"/>
    </xf>
    <xf numFmtId="0" fontId="5" fillId="44" borderId="0" applyNumberFormat="0" applyBorder="0" applyAlignment="0" applyProtection="0">
      <alignment vertical="center"/>
    </xf>
    <xf numFmtId="0" fontId="5" fillId="44" borderId="0" applyNumberFormat="0" applyBorder="0" applyAlignment="0" applyProtection="0">
      <alignment vertical="center"/>
    </xf>
    <xf numFmtId="0" fontId="5" fillId="44" borderId="0" applyNumberFormat="0" applyBorder="0" applyAlignment="0" applyProtection="0">
      <alignment vertical="center"/>
    </xf>
    <xf numFmtId="0" fontId="85" fillId="43" borderId="1" applyNumberFormat="0" applyBorder="0" applyAlignment="0" applyProtection="0">
      <alignment vertical="center"/>
    </xf>
    <xf numFmtId="0" fontId="5" fillId="51" borderId="0" applyNumberFormat="0" applyBorder="0" applyAlignment="0" applyProtection="0">
      <alignment vertical="center"/>
    </xf>
    <xf numFmtId="0" fontId="82" fillId="39" borderId="0" applyNumberFormat="0" applyBorder="0" applyAlignment="0" applyProtection="0">
      <alignment vertical="center"/>
    </xf>
    <xf numFmtId="0" fontId="9" fillId="0" borderId="0">
      <alignment vertical="center"/>
    </xf>
    <xf numFmtId="0" fontId="80" fillId="48" borderId="0" applyNumberFormat="0" applyBorder="0" applyAlignment="0" applyProtection="0">
      <alignment vertical="center"/>
    </xf>
    <xf numFmtId="0" fontId="102" fillId="0" borderId="28" applyNumberFormat="0" applyFill="0" applyAlignment="0" applyProtection="0">
      <alignment vertical="center"/>
    </xf>
    <xf numFmtId="0" fontId="82" fillId="39" borderId="0" applyNumberFormat="0" applyBorder="0" applyAlignment="0" applyProtection="0">
      <alignment vertical="center"/>
    </xf>
    <xf numFmtId="0" fontId="9" fillId="0" borderId="0">
      <alignment vertical="center"/>
    </xf>
    <xf numFmtId="0" fontId="80" fillId="48" borderId="0" applyNumberFormat="0" applyBorder="0" applyAlignment="0" applyProtection="0">
      <alignment vertical="center"/>
    </xf>
    <xf numFmtId="0" fontId="80" fillId="37" borderId="0" applyNumberFormat="0" applyBorder="0" applyAlignment="0" applyProtection="0">
      <alignment vertical="center"/>
    </xf>
    <xf numFmtId="0" fontId="113" fillId="53" borderId="34">
      <alignment horizontal="left" vertical="center"/>
      <protection locked="0" hidden="1"/>
    </xf>
    <xf numFmtId="0" fontId="80" fillId="37" borderId="0" applyNumberFormat="0" applyBorder="0" applyAlignment="0" applyProtection="0">
      <alignment vertical="center"/>
    </xf>
    <xf numFmtId="0" fontId="102" fillId="0" borderId="28" applyNumberFormat="0" applyFill="0" applyAlignment="0" applyProtection="0">
      <alignment vertical="center"/>
    </xf>
    <xf numFmtId="0" fontId="113" fillId="53" borderId="34">
      <alignment horizontal="left" vertical="center"/>
      <protection locked="0" hidden="1"/>
    </xf>
    <xf numFmtId="0" fontId="80" fillId="37" borderId="0" applyNumberFormat="0" applyBorder="0" applyAlignment="0" applyProtection="0">
      <alignment vertical="center"/>
    </xf>
    <xf numFmtId="0" fontId="92" fillId="0" borderId="29" applyNumberFormat="0" applyFill="0" applyAlignment="0" applyProtection="0">
      <alignment vertical="center"/>
    </xf>
    <xf numFmtId="183" fontId="9" fillId="0" borderId="0" applyFont="0" applyFill="0" applyBorder="0" applyAlignment="0" applyProtection="0">
      <alignment vertical="center"/>
    </xf>
    <xf numFmtId="0" fontId="80" fillId="37" borderId="0" applyNumberFormat="0" applyBorder="0" applyAlignment="0" applyProtection="0">
      <alignment vertical="center"/>
    </xf>
    <xf numFmtId="0" fontId="79" fillId="0" borderId="35" applyNumberFormat="0" applyFill="0" applyAlignment="0" applyProtection="0">
      <alignment vertical="center"/>
    </xf>
    <xf numFmtId="0" fontId="91" fillId="49" borderId="0" applyNumberFormat="0" applyBorder="0" applyAlignment="0" applyProtection="0">
      <alignment vertical="center"/>
    </xf>
    <xf numFmtId="0" fontId="80" fillId="37" borderId="0" applyNumberFormat="0" applyBorder="0" applyAlignment="0" applyProtection="0">
      <alignment vertical="center"/>
    </xf>
    <xf numFmtId="0" fontId="79" fillId="0" borderId="35" applyNumberFormat="0" applyFill="0" applyAlignment="0" applyProtection="0">
      <alignment vertical="center"/>
    </xf>
    <xf numFmtId="0" fontId="91" fillId="49" borderId="0" applyNumberFormat="0" applyBorder="0" applyAlignment="0" applyProtection="0">
      <alignment vertical="center"/>
    </xf>
    <xf numFmtId="0" fontId="90" fillId="0" borderId="23" applyNumberFormat="0" applyFill="0" applyAlignment="0" applyProtection="0">
      <alignment vertical="center"/>
    </xf>
    <xf numFmtId="0" fontId="80" fillId="37" borderId="0" applyNumberFormat="0" applyBorder="0" applyAlignment="0" applyProtection="0">
      <alignment vertical="center"/>
    </xf>
    <xf numFmtId="0" fontId="79" fillId="0" borderId="21" applyNumberFormat="0" applyFill="0" applyAlignment="0" applyProtection="0">
      <alignment vertical="center"/>
    </xf>
    <xf numFmtId="0" fontId="90" fillId="0" borderId="23" applyNumberFormat="0" applyFill="0" applyAlignment="0" applyProtection="0">
      <alignment vertical="center"/>
    </xf>
    <xf numFmtId="0" fontId="80" fillId="37" borderId="0" applyNumberFormat="0" applyBorder="0" applyAlignment="0" applyProtection="0">
      <alignment vertical="center"/>
    </xf>
    <xf numFmtId="0" fontId="79" fillId="0" borderId="21" applyNumberFormat="0" applyFill="0" applyAlignment="0" applyProtection="0">
      <alignment vertical="center"/>
    </xf>
    <xf numFmtId="9" fontId="9" fillId="0" borderId="0" applyFont="0" applyFill="0" applyBorder="0" applyAlignment="0" applyProtection="0">
      <alignment vertical="center"/>
    </xf>
    <xf numFmtId="0" fontId="5" fillId="43" borderId="0" applyNumberFormat="0" applyBorder="0" applyAlignment="0" applyProtection="0">
      <alignment vertical="center"/>
    </xf>
    <xf numFmtId="0" fontId="5" fillId="53" borderId="0" applyNumberFormat="0" applyBorder="0" applyAlignment="0" applyProtection="0">
      <alignment vertical="center"/>
    </xf>
    <xf numFmtId="0" fontId="92" fillId="0" borderId="29" applyNumberFormat="0" applyFill="0" applyAlignment="0" applyProtection="0">
      <alignment vertical="center"/>
    </xf>
    <xf numFmtId="0" fontId="5" fillId="53" borderId="0" applyNumberFormat="0" applyBorder="0" applyAlignment="0" applyProtection="0">
      <alignment vertical="center"/>
    </xf>
    <xf numFmtId="0" fontId="9" fillId="0" borderId="0">
      <alignment vertical="center"/>
    </xf>
    <xf numFmtId="0" fontId="9" fillId="0" borderId="0">
      <alignment vertical="center"/>
    </xf>
    <xf numFmtId="0" fontId="93" fillId="0" borderId="0" applyNumberFormat="0" applyFill="0" applyBorder="0" applyAlignment="0" applyProtection="0">
      <alignment vertical="center"/>
    </xf>
    <xf numFmtId="0" fontId="80" fillId="53" borderId="0" applyNumberFormat="0" applyBorder="0" applyAlignment="0" applyProtection="0">
      <alignment vertical="center"/>
    </xf>
    <xf numFmtId="0" fontId="80" fillId="53" borderId="0" applyNumberFormat="0" applyBorder="0" applyAlignment="0" applyProtection="0">
      <alignment vertical="center"/>
    </xf>
    <xf numFmtId="0" fontId="90" fillId="0" borderId="23" applyNumberFormat="0" applyFill="0" applyAlignment="0" applyProtection="0">
      <alignment vertical="center"/>
    </xf>
    <xf numFmtId="0" fontId="80" fillId="41" borderId="0" applyNumberFormat="0" applyBorder="0" applyAlignment="0" applyProtection="0">
      <alignment vertical="center"/>
    </xf>
    <xf numFmtId="9" fontId="9" fillId="0" borderId="0" applyFont="0" applyFill="0" applyBorder="0" applyAlignment="0" applyProtection="0">
      <alignment vertical="center"/>
    </xf>
    <xf numFmtId="184" fontId="9" fillId="0" borderId="0" applyFont="0" applyFill="0" applyBorder="0" applyAlignment="0" applyProtection="0">
      <alignment vertical="center"/>
    </xf>
    <xf numFmtId="185" fontId="9" fillId="0" borderId="0" applyFont="0" applyFill="0" applyBorder="0" applyAlignment="0" applyProtection="0">
      <alignment vertical="center"/>
    </xf>
    <xf numFmtId="0" fontId="92" fillId="0" borderId="29" applyNumberFormat="0" applyFill="0" applyAlignment="0" applyProtection="0">
      <alignment vertical="center"/>
    </xf>
    <xf numFmtId="0" fontId="114" fillId="0" borderId="0" applyNumberFormat="0" applyFill="0" applyBorder="0" applyAlignment="0" applyProtection="0">
      <alignment vertical="center"/>
    </xf>
    <xf numFmtId="186" fontId="110" fillId="0" borderId="0">
      <alignment vertical="center"/>
    </xf>
    <xf numFmtId="0" fontId="82" fillId="39" borderId="0" applyNumberFormat="0" applyBorder="0" applyAlignment="0" applyProtection="0">
      <alignment vertical="center"/>
    </xf>
    <xf numFmtId="0" fontId="9" fillId="0" borderId="0">
      <alignment vertical="center"/>
    </xf>
    <xf numFmtId="0" fontId="102" fillId="0" borderId="28" applyNumberFormat="0" applyFill="0" applyAlignment="0" applyProtection="0">
      <alignment vertical="center"/>
    </xf>
    <xf numFmtId="0" fontId="109" fillId="0" borderId="0">
      <alignment vertical="center"/>
    </xf>
    <xf numFmtId="15" fontId="106" fillId="0" borderId="0">
      <alignment vertical="center"/>
    </xf>
    <xf numFmtId="15" fontId="106" fillId="0" borderId="0">
      <alignment vertical="center"/>
    </xf>
    <xf numFmtId="0" fontId="101" fillId="49" borderId="0" applyNumberFormat="0" applyBorder="0" applyAlignment="0" applyProtection="0">
      <alignment vertical="center"/>
    </xf>
    <xf numFmtId="187" fontId="110" fillId="0" borderId="0">
      <alignment vertical="center"/>
    </xf>
    <xf numFmtId="0" fontId="9" fillId="0" borderId="0">
      <alignment vertical="center"/>
    </xf>
    <xf numFmtId="0" fontId="85" fillId="40" borderId="0" applyNumberFormat="0" applyBorder="0" applyAlignment="0" applyProtection="0">
      <alignment vertical="center"/>
    </xf>
    <xf numFmtId="0" fontId="115" fillId="0" borderId="36" applyNumberFormat="0" applyFill="0" applyAlignment="0" applyProtection="0">
      <alignment vertical="center"/>
    </xf>
    <xf numFmtId="9" fontId="9" fillId="0" borderId="0" applyFont="0" applyFill="0" applyBorder="0" applyAlignment="0" applyProtection="0">
      <alignment vertical="center"/>
    </xf>
    <xf numFmtId="0" fontId="9" fillId="0" borderId="0">
      <alignment vertical="center"/>
    </xf>
    <xf numFmtId="0" fontId="105" fillId="0" borderId="32" applyNumberFormat="0" applyAlignment="0" applyProtection="0">
      <alignment horizontal="left" vertical="center"/>
    </xf>
    <xf numFmtId="0" fontId="78" fillId="38" borderId="0" applyNumberFormat="0" applyBorder="0" applyAlignment="0" applyProtection="0">
      <alignment vertical="center"/>
    </xf>
    <xf numFmtId="0" fontId="105" fillId="0" borderId="10">
      <alignment horizontal="left" vertical="center"/>
    </xf>
    <xf numFmtId="0" fontId="105" fillId="0" borderId="10">
      <alignment horizontal="left" vertical="center"/>
    </xf>
    <xf numFmtId="0" fontId="85" fillId="43" borderId="1" applyNumberFormat="0" applyBorder="0" applyAlignment="0" applyProtection="0">
      <alignment vertical="center"/>
    </xf>
    <xf numFmtId="43" fontId="0" fillId="0" borderId="0" applyFont="0" applyFill="0" applyBorder="0" applyAlignment="0" applyProtection="0">
      <alignment vertical="center"/>
    </xf>
    <xf numFmtId="0" fontId="85" fillId="43" borderId="1" applyNumberFormat="0" applyBorder="0" applyAlignment="0" applyProtection="0">
      <alignment vertical="center"/>
    </xf>
    <xf numFmtId="43" fontId="0" fillId="0" borderId="0" applyFont="0" applyFill="0" applyBorder="0" applyAlignment="0" applyProtection="0">
      <alignment vertical="center"/>
    </xf>
    <xf numFmtId="0" fontId="85" fillId="43" borderId="1" applyNumberFormat="0" applyBorder="0" applyAlignment="0" applyProtection="0">
      <alignment vertical="center"/>
    </xf>
    <xf numFmtId="0" fontId="85" fillId="43" borderId="1" applyNumberFormat="0" applyBorder="0" applyAlignment="0" applyProtection="0">
      <alignment vertical="center"/>
    </xf>
    <xf numFmtId="0" fontId="9" fillId="0" borderId="0">
      <alignment vertical="center"/>
    </xf>
    <xf numFmtId="0" fontId="85" fillId="43" borderId="1" applyNumberFormat="0" applyBorder="0" applyAlignment="0" applyProtection="0">
      <alignment vertical="center"/>
    </xf>
    <xf numFmtId="0" fontId="85" fillId="43" borderId="1" applyNumberFormat="0" applyBorder="0" applyAlignment="0" applyProtection="0">
      <alignment vertical="center"/>
    </xf>
    <xf numFmtId="0" fontId="78" fillId="62" borderId="0" applyNumberFormat="0" applyBorder="0" applyAlignment="0" applyProtection="0">
      <alignment vertical="center"/>
    </xf>
    <xf numFmtId="0" fontId="9" fillId="0" borderId="0">
      <alignment vertical="center"/>
    </xf>
    <xf numFmtId="188" fontId="116" fillId="63" borderId="0">
      <alignment vertical="center"/>
    </xf>
    <xf numFmtId="188" fontId="117" fillId="64" borderId="0">
      <alignment vertical="center"/>
    </xf>
    <xf numFmtId="0" fontId="96" fillId="0" borderId="0" applyNumberFormat="0" applyFill="0" applyBorder="0" applyAlignment="0" applyProtection="0">
      <alignment vertical="center"/>
    </xf>
    <xf numFmtId="38" fontId="9" fillId="0" borderId="0" applyFont="0" applyFill="0" applyBorder="0" applyAlignment="0" applyProtection="0">
      <alignment vertical="center"/>
    </xf>
    <xf numFmtId="0" fontId="76" fillId="0" borderId="20" applyNumberFormat="0" applyFill="0" applyProtection="0">
      <alignment horizontal="center" vertical="center"/>
    </xf>
    <xf numFmtId="0" fontId="9" fillId="0" borderId="0">
      <alignment vertical="center"/>
    </xf>
    <xf numFmtId="40" fontId="9" fillId="0" borderId="0" applyFont="0" applyFill="0" applyBorder="0" applyAlignment="0" applyProtection="0">
      <alignment vertical="center"/>
    </xf>
    <xf numFmtId="0" fontId="9" fillId="0" borderId="0">
      <alignment vertical="center"/>
    </xf>
    <xf numFmtId="177" fontId="9" fillId="0" borderId="0" applyFont="0" applyFill="0" applyBorder="0" applyAlignment="0" applyProtection="0">
      <alignment vertical="center"/>
    </xf>
    <xf numFmtId="43" fontId="0" fillId="0" borderId="0" applyFont="0" applyFill="0" applyBorder="0" applyAlignment="0" applyProtection="0">
      <alignment vertical="center"/>
    </xf>
    <xf numFmtId="189" fontId="9" fillId="0" borderId="0" applyFont="0" applyFill="0" applyBorder="0" applyAlignment="0" applyProtection="0">
      <alignment vertical="center"/>
    </xf>
    <xf numFmtId="40" fontId="118" fillId="57" borderId="34">
      <alignment horizontal="centerContinuous" vertical="center"/>
    </xf>
    <xf numFmtId="0" fontId="90" fillId="0" borderId="23" applyNumberFormat="0" applyFill="0" applyAlignment="0" applyProtection="0">
      <alignment vertical="center"/>
    </xf>
    <xf numFmtId="1" fontId="84" fillId="0" borderId="20" applyFill="0" applyProtection="0">
      <alignment horizontal="center" vertical="center"/>
    </xf>
    <xf numFmtId="1" fontId="84" fillId="0" borderId="20" applyFill="0" applyProtection="0">
      <alignment horizontal="center" vertical="center"/>
    </xf>
    <xf numFmtId="40" fontId="118" fillId="57" borderId="34">
      <alignment horizontal="centerContinuous" vertical="center"/>
    </xf>
    <xf numFmtId="37" fontId="119" fillId="0" borderId="0">
      <alignment vertical="center"/>
    </xf>
    <xf numFmtId="0" fontId="93" fillId="0" borderId="24">
      <alignment horizontal="center" vertical="center"/>
    </xf>
    <xf numFmtId="9" fontId="9" fillId="0" borderId="0" applyFont="0" applyFill="0" applyBorder="0" applyAlignment="0" applyProtection="0">
      <alignment vertical="center"/>
    </xf>
    <xf numFmtId="37" fontId="119" fillId="0" borderId="0">
      <alignment vertical="center"/>
    </xf>
    <xf numFmtId="0" fontId="93" fillId="0" borderId="24">
      <alignment horizontal="center" vertical="center"/>
    </xf>
    <xf numFmtId="0" fontId="0" fillId="0" borderId="0">
      <alignment vertical="center"/>
    </xf>
    <xf numFmtId="37" fontId="119" fillId="0" borderId="0">
      <alignment vertical="center"/>
    </xf>
    <xf numFmtId="0" fontId="93" fillId="0" borderId="24">
      <alignment horizontal="center" vertical="center"/>
    </xf>
    <xf numFmtId="9" fontId="9" fillId="0" borderId="0" applyFont="0" applyFill="0" applyBorder="0" applyAlignment="0" applyProtection="0">
      <alignment vertical="center"/>
    </xf>
    <xf numFmtId="37" fontId="119" fillId="0" borderId="0">
      <alignment vertical="center"/>
    </xf>
    <xf numFmtId="0" fontId="93" fillId="0" borderId="24">
      <alignment horizontal="center" vertical="center"/>
    </xf>
    <xf numFmtId="190" fontId="84" fillId="0" borderId="0">
      <alignment vertical="center"/>
    </xf>
    <xf numFmtId="9" fontId="9" fillId="0" borderId="0" applyFont="0" applyFill="0" applyBorder="0" applyAlignment="0" applyProtection="0">
      <alignment vertical="center"/>
    </xf>
    <xf numFmtId="0" fontId="99" fillId="0" borderId="0">
      <alignment vertical="center"/>
    </xf>
    <xf numFmtId="14" fontId="83" fillId="0" borderId="0">
      <alignment horizontal="center" vertical="center" wrapText="1"/>
      <protection locked="0"/>
    </xf>
    <xf numFmtId="0" fontId="108" fillId="53" borderId="27" applyNumberFormat="0" applyAlignment="0" applyProtection="0">
      <alignment vertical="center"/>
    </xf>
    <xf numFmtId="0" fontId="9" fillId="0" borderId="0">
      <alignment vertical="center"/>
    </xf>
    <xf numFmtId="3" fontId="9" fillId="0" borderId="0" applyFont="0" applyFill="0" applyBorder="0" applyAlignment="0" applyProtection="0">
      <alignment vertical="center"/>
    </xf>
    <xf numFmtId="0" fontId="9" fillId="0" borderId="0">
      <alignment vertical="center"/>
    </xf>
    <xf numFmtId="0" fontId="0" fillId="0" borderId="0">
      <alignment vertical="center"/>
    </xf>
    <xf numFmtId="10" fontId="9" fillId="0" borderId="0" applyFont="0" applyFill="0" applyBorder="0" applyAlignment="0" applyProtection="0">
      <alignment vertical="center"/>
    </xf>
    <xf numFmtId="0" fontId="107" fillId="59" borderId="31">
      <alignment vertical="center"/>
      <protection locked="0"/>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191" fontId="9" fillId="0" borderId="0" applyFont="0" applyFill="0" applyProtection="0">
      <alignment vertical="center"/>
    </xf>
    <xf numFmtId="0" fontId="120" fillId="0" borderId="0" applyNumberFormat="0" applyFill="0" applyBorder="0" applyAlignment="0" applyProtection="0">
      <alignment vertical="center"/>
    </xf>
    <xf numFmtId="0" fontId="89" fillId="0" borderId="0" applyNumberFormat="0" applyFill="0" applyBorder="0" applyAlignment="0" applyProtection="0">
      <alignment vertical="center"/>
    </xf>
    <xf numFmtId="9" fontId="9" fillId="0" borderId="0" applyFont="0" applyFill="0" applyBorder="0" applyAlignment="0" applyProtection="0">
      <alignment vertical="center"/>
    </xf>
    <xf numFmtId="0" fontId="78" fillId="65" borderId="0" applyNumberFormat="0" applyBorder="0" applyAlignment="0" applyProtection="0">
      <alignment vertical="center"/>
    </xf>
    <xf numFmtId="0" fontId="9" fillId="0" borderId="0" applyNumberFormat="0" applyFont="0" applyFill="0" applyBorder="0" applyAlignment="0" applyProtection="0">
      <alignment horizontal="left" vertical="center"/>
    </xf>
    <xf numFmtId="15" fontId="9" fillId="0" borderId="0" applyFont="0" applyFill="0" applyBorder="0" applyAlignment="0" applyProtection="0">
      <alignment vertical="center"/>
    </xf>
    <xf numFmtId="0" fontId="84" fillId="0" borderId="8" applyNumberFormat="0" applyFill="0" applyProtection="0">
      <alignment horizontal="right" vertical="center"/>
    </xf>
    <xf numFmtId="0" fontId="93" fillId="0" borderId="24">
      <alignment horizontal="center" vertical="center"/>
    </xf>
    <xf numFmtId="15" fontId="9" fillId="0" borderId="0" applyFont="0" applyFill="0" applyBorder="0" applyAlignment="0" applyProtection="0">
      <alignment vertical="center"/>
    </xf>
    <xf numFmtId="0" fontId="84" fillId="0" borderId="8" applyNumberFormat="0" applyFill="0" applyProtection="0">
      <alignment horizontal="right" vertical="center"/>
    </xf>
    <xf numFmtId="0" fontId="92" fillId="0" borderId="0" applyNumberFormat="0" applyFill="0" applyBorder="0" applyAlignment="0" applyProtection="0">
      <alignment vertical="center"/>
    </xf>
    <xf numFmtId="4" fontId="9" fillId="0" borderId="0" applyFont="0" applyFill="0" applyBorder="0" applyAlignment="0" applyProtection="0">
      <alignment vertical="center"/>
    </xf>
    <xf numFmtId="0" fontId="9" fillId="0" borderId="0">
      <alignment vertical="center"/>
    </xf>
    <xf numFmtId="4" fontId="9" fillId="0" borderId="0" applyFont="0" applyFill="0" applyBorder="0" applyAlignment="0" applyProtection="0">
      <alignment vertical="center"/>
    </xf>
    <xf numFmtId="0" fontId="84" fillId="0" borderId="8" applyNumberFormat="0" applyFill="0" applyProtection="0">
      <alignment horizontal="right" vertical="center"/>
    </xf>
    <xf numFmtId="0" fontId="0" fillId="0" borderId="0">
      <alignment vertical="center"/>
    </xf>
    <xf numFmtId="0" fontId="93" fillId="0" borderId="24">
      <alignment horizontal="center" vertical="center"/>
    </xf>
    <xf numFmtId="0" fontId="0" fillId="0" borderId="0">
      <alignment vertical="center"/>
    </xf>
    <xf numFmtId="0" fontId="93" fillId="0" borderId="24">
      <alignment horizontal="center" vertical="center"/>
    </xf>
    <xf numFmtId="0" fontId="93" fillId="0" borderId="24">
      <alignment horizontal="center" vertical="center"/>
    </xf>
    <xf numFmtId="0" fontId="93" fillId="0" borderId="24">
      <alignment horizontal="center" vertical="center"/>
    </xf>
    <xf numFmtId="0" fontId="9" fillId="0" borderId="0">
      <alignment vertical="center"/>
    </xf>
    <xf numFmtId="3" fontId="9" fillId="0" borderId="0" applyFont="0" applyFill="0" applyBorder="0" applyAlignment="0" applyProtection="0">
      <alignment vertical="center"/>
    </xf>
    <xf numFmtId="0" fontId="9" fillId="0" borderId="0">
      <alignment vertical="center"/>
    </xf>
    <xf numFmtId="0" fontId="108" fillId="53" borderId="27" applyNumberFormat="0" applyAlignment="0" applyProtection="0">
      <alignment vertical="center"/>
    </xf>
    <xf numFmtId="0" fontId="9" fillId="0" borderId="0">
      <alignment vertical="center"/>
    </xf>
    <xf numFmtId="0" fontId="9" fillId="61" borderId="0" applyNumberFormat="0" applyFont="0" applyBorder="0" applyAlignment="0" applyProtection="0">
      <alignment vertical="center"/>
    </xf>
    <xf numFmtId="0" fontId="107" fillId="59" borderId="31">
      <alignment vertical="center"/>
      <protection locked="0"/>
    </xf>
    <xf numFmtId="0" fontId="121" fillId="0" borderId="0">
      <alignment vertical="center"/>
    </xf>
    <xf numFmtId="0" fontId="78" fillId="55" borderId="0" applyNumberFormat="0" applyBorder="0" applyAlignment="0" applyProtection="0">
      <alignment vertical="center"/>
    </xf>
    <xf numFmtId="0" fontId="107" fillId="59" borderId="31">
      <alignment vertical="center"/>
      <protection locked="0"/>
    </xf>
    <xf numFmtId="0" fontId="9" fillId="0" borderId="0">
      <alignment vertical="center"/>
    </xf>
    <xf numFmtId="0" fontId="107" fillId="59" borderId="31">
      <alignment vertical="center"/>
      <protection locked="0"/>
    </xf>
    <xf numFmtId="9" fontId="9" fillId="0" borderId="0" applyFont="0" applyFill="0" applyBorder="0" applyAlignment="0" applyProtection="0">
      <alignment vertical="center"/>
    </xf>
    <xf numFmtId="43" fontId="0"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178" fontId="0" fillId="0" borderId="0" applyFont="0" applyFill="0" applyBorder="0" applyAlignment="0" applyProtection="0">
      <alignment vertical="center"/>
    </xf>
    <xf numFmtId="0" fontId="122" fillId="0" borderId="0" applyNumberFormat="0" applyFill="0" applyBorder="0" applyAlignment="0" applyProtection="0">
      <alignment vertical="center"/>
    </xf>
    <xf numFmtId="0" fontId="89"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6" fillId="0" borderId="0" applyNumberFormat="0" applyFill="0" applyBorder="0" applyAlignment="0" applyProtection="0">
      <alignment vertical="center"/>
    </xf>
    <xf numFmtId="0" fontId="91" fillId="46" borderId="0" applyNumberFormat="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pplyProtection="0"/>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0" fillId="0" borderId="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115" fillId="0" borderId="36" applyNumberFormat="0" applyFill="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102" fillId="0" borderId="28" applyNumberFormat="0" applyFill="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84" fillId="0" borderId="8" applyNumberFormat="0" applyFill="0" applyProtection="0">
      <alignment horizontal="right" vertical="center"/>
    </xf>
    <xf numFmtId="9" fontId="9" fillId="0" borderId="0" applyFon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112" fillId="0" borderId="33" applyNumberFormat="0" applyFill="0" applyAlignment="0" applyProtection="0">
      <alignment vertical="center"/>
    </xf>
    <xf numFmtId="9" fontId="9" fillId="0" borderId="0" applyFont="0" applyFill="0" applyBorder="0" applyAlignment="0" applyProtection="0">
      <alignment vertical="center"/>
    </xf>
    <xf numFmtId="0" fontId="122" fillId="0" borderId="37" applyNumberFormat="0" applyFill="0" applyAlignment="0" applyProtection="0">
      <alignment vertical="center"/>
    </xf>
    <xf numFmtId="0" fontId="120" fillId="0" borderId="0" applyNumberFormat="0" applyFill="0" applyBorder="0" applyAlignment="0" applyProtection="0">
      <alignment vertical="center"/>
    </xf>
    <xf numFmtId="9" fontId="9" fillId="0" borderId="0" applyFont="0" applyFill="0" applyBorder="0" applyAlignment="0" applyProtection="0">
      <alignment vertical="center"/>
    </xf>
    <xf numFmtId="0" fontId="96" fillId="0" borderId="0" applyNumberFormat="0" applyFill="0" applyBorder="0" applyAlignment="0" applyProtection="0">
      <alignment vertical="center"/>
    </xf>
    <xf numFmtId="0" fontId="89" fillId="0" borderId="0" applyNumberFormat="0" applyFill="0" applyBorder="0" applyAlignment="0" applyProtection="0">
      <alignment vertical="center"/>
    </xf>
    <xf numFmtId="9" fontId="9" fillId="0" borderId="0" applyFont="0" applyFill="0" applyBorder="0" applyAlignment="0" applyProtection="0">
      <alignment vertical="center"/>
    </xf>
    <xf numFmtId="0" fontId="96" fillId="0" borderId="0" applyNumberFormat="0" applyFill="0" applyBorder="0" applyAlignment="0" applyProtection="0">
      <alignment vertical="center"/>
    </xf>
    <xf numFmtId="9" fontId="9" fillId="0" borderId="0" applyFont="0" applyFill="0" applyBorder="0" applyAlignment="0" applyProtection="0">
      <alignment vertical="center"/>
    </xf>
    <xf numFmtId="0" fontId="123" fillId="0" borderId="8" applyNumberFormat="0" applyFill="0" applyProtection="0">
      <alignment horizontal="center" vertical="center"/>
    </xf>
    <xf numFmtId="192" fontId="9" fillId="0" borderId="0" applyFont="0" applyFill="0" applyBorder="0" applyAlignment="0" applyProtection="0">
      <alignment vertical="center"/>
    </xf>
    <xf numFmtId="0" fontId="84" fillId="0" borderId="8" applyNumberFormat="0" applyFill="0" applyProtection="0">
      <alignment horizontal="right" vertical="center"/>
    </xf>
    <xf numFmtId="0" fontId="84" fillId="0" borderId="8" applyNumberFormat="0" applyFill="0" applyProtection="0">
      <alignment horizontal="right" vertical="center"/>
    </xf>
    <xf numFmtId="0" fontId="90" fillId="0" borderId="23" applyNumberFormat="0" applyFill="0" applyAlignment="0" applyProtection="0">
      <alignment vertical="center"/>
    </xf>
    <xf numFmtId="0" fontId="90" fillId="0" borderId="23" applyNumberFormat="0" applyFill="0" applyAlignment="0" applyProtection="0">
      <alignment vertical="center"/>
    </xf>
    <xf numFmtId="0" fontId="102" fillId="0" borderId="28" applyNumberFormat="0" applyFill="0" applyAlignment="0" applyProtection="0">
      <alignment vertical="center"/>
    </xf>
    <xf numFmtId="0" fontId="9" fillId="0" borderId="0">
      <alignment vertical="center"/>
    </xf>
    <xf numFmtId="0" fontId="90" fillId="0" borderId="23" applyNumberFormat="0" applyFill="0" applyAlignment="0" applyProtection="0">
      <alignment vertical="center"/>
    </xf>
    <xf numFmtId="0" fontId="9" fillId="0" borderId="0">
      <alignment vertical="center"/>
    </xf>
    <xf numFmtId="0" fontId="102" fillId="0" borderId="28" applyNumberFormat="0" applyFill="0" applyAlignment="0" applyProtection="0">
      <alignment vertical="center"/>
    </xf>
    <xf numFmtId="0" fontId="9" fillId="0" borderId="0">
      <alignment vertical="center"/>
    </xf>
    <xf numFmtId="0" fontId="102" fillId="0" borderId="28" applyNumberFormat="0" applyFill="0" applyAlignment="0" applyProtection="0">
      <alignment vertical="center"/>
    </xf>
    <xf numFmtId="0" fontId="102" fillId="0" borderId="28" applyNumberFormat="0" applyFill="0" applyAlignment="0" applyProtection="0">
      <alignment vertical="center"/>
    </xf>
    <xf numFmtId="0" fontId="102" fillId="0" borderId="28" applyNumberFormat="0" applyFill="0" applyAlignment="0" applyProtection="0">
      <alignment vertical="center"/>
    </xf>
    <xf numFmtId="0" fontId="102" fillId="0" borderId="28" applyNumberFormat="0" applyFill="0" applyAlignment="0" applyProtection="0">
      <alignment vertical="center"/>
    </xf>
    <xf numFmtId="0" fontId="82" fillId="39" borderId="0" applyNumberFormat="0" applyBorder="0" applyAlignment="0" applyProtection="0">
      <alignment vertical="center"/>
    </xf>
    <xf numFmtId="0" fontId="92" fillId="0" borderId="29" applyNumberFormat="0" applyFill="0" applyAlignment="0" applyProtection="0">
      <alignment vertical="center"/>
    </xf>
    <xf numFmtId="0" fontId="102" fillId="0" borderId="28" applyNumberFormat="0" applyFill="0" applyAlignment="0" applyProtection="0">
      <alignment vertical="center"/>
    </xf>
    <xf numFmtId="0" fontId="102" fillId="0" borderId="28" applyNumberFormat="0" applyFill="0" applyAlignment="0" applyProtection="0">
      <alignment vertical="center"/>
    </xf>
    <xf numFmtId="0" fontId="9" fillId="0" borderId="0">
      <alignment vertical="center"/>
    </xf>
    <xf numFmtId="0" fontId="102" fillId="0" borderId="28" applyNumberFormat="0" applyFill="0" applyAlignment="0" applyProtection="0">
      <alignment vertical="center"/>
    </xf>
    <xf numFmtId="0" fontId="102" fillId="0" borderId="28" applyNumberFormat="0" applyFill="0" applyAlignment="0" applyProtection="0">
      <alignment vertical="center"/>
    </xf>
    <xf numFmtId="0" fontId="102" fillId="0" borderId="28" applyNumberFormat="0" applyFill="0" applyAlignment="0" applyProtection="0">
      <alignment vertical="center"/>
    </xf>
    <xf numFmtId="0" fontId="9" fillId="0" borderId="0"/>
    <xf numFmtId="0" fontId="9" fillId="0" borderId="0">
      <alignment vertical="center"/>
    </xf>
    <xf numFmtId="0" fontId="102" fillId="0" borderId="28" applyNumberFormat="0" applyFill="0" applyAlignment="0" applyProtection="0">
      <alignment vertical="center"/>
    </xf>
    <xf numFmtId="0" fontId="82" fillId="39" borderId="0" applyNumberFormat="0" applyBorder="0" applyAlignment="0" applyProtection="0">
      <alignment vertical="center"/>
    </xf>
    <xf numFmtId="0" fontId="122" fillId="0" borderId="37" applyNumberFormat="0" applyFill="0" applyAlignment="0" applyProtection="0">
      <alignment vertical="center"/>
    </xf>
    <xf numFmtId="0" fontId="82" fillId="39" borderId="0" applyNumberFormat="0" applyBorder="0" applyAlignment="0" applyProtection="0">
      <alignmen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84" fillId="0" borderId="8" applyNumberFormat="0" applyFill="0" applyProtection="0">
      <alignment horizontal="lef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92" fillId="0" borderId="0" applyNumberFormat="0" applyFill="0" applyBorder="0" applyAlignment="0" applyProtection="0">
      <alignmen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92" fillId="0" borderId="29" applyNumberFormat="0" applyFill="0" applyAlignment="0" applyProtection="0">
      <alignment vertical="center"/>
    </xf>
    <xf numFmtId="0" fontId="104" fillId="0" borderId="1">
      <alignment horizontal="left" vertical="center"/>
    </xf>
    <xf numFmtId="0" fontId="92" fillId="0" borderId="29" applyNumberFormat="0" applyFill="0" applyAlignment="0" applyProtection="0">
      <alignment vertical="center"/>
    </xf>
    <xf numFmtId="0" fontId="9" fillId="0" borderId="0">
      <alignment vertical="center"/>
    </xf>
    <xf numFmtId="0" fontId="92" fillId="0" borderId="29" applyNumberFormat="0" applyFill="0" applyAlignment="0" applyProtection="0">
      <alignment vertical="center"/>
    </xf>
    <xf numFmtId="0" fontId="9" fillId="0" borderId="0">
      <alignment vertical="center"/>
    </xf>
    <xf numFmtId="1" fontId="84" fillId="0" borderId="20" applyFill="0" applyProtection="0">
      <alignment horizontal="center" vertical="center"/>
    </xf>
    <xf numFmtId="0" fontId="92" fillId="0" borderId="29" applyNumberFormat="0" applyFill="0" applyAlignment="0" applyProtection="0">
      <alignment vertical="center"/>
    </xf>
    <xf numFmtId="178" fontId="0" fillId="0" borderId="0" applyFont="0" applyFill="0" applyBorder="0" applyAlignment="0" applyProtection="0">
      <alignment vertical="center"/>
    </xf>
    <xf numFmtId="0" fontId="12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91" fillId="49"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0" fillId="0" borderId="0">
      <alignment vertical="center"/>
    </xf>
    <xf numFmtId="0" fontId="96" fillId="0" borderId="0" applyNumberFormat="0" applyFill="0" applyBorder="0" applyAlignment="0" applyProtection="0">
      <alignment vertical="center"/>
    </xf>
    <xf numFmtId="0" fontId="108" fillId="53" borderId="27" applyNumberFormat="0" applyAlignment="0" applyProtection="0">
      <alignment vertical="center"/>
    </xf>
    <xf numFmtId="0" fontId="0" fillId="0" borderId="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 fillId="0" borderId="0">
      <alignment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82" fillId="44" borderId="0" applyNumberFormat="0" applyBorder="0" applyAlignment="0" applyProtection="0">
      <alignment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91" fillId="46" borderId="0" applyNumberFormat="0" applyBorder="0" applyAlignment="0" applyProtection="0">
      <alignment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9" fillId="0" borderId="0">
      <alignment vertical="center"/>
    </xf>
    <xf numFmtId="0" fontId="76" fillId="0" borderId="20" applyNumberFormat="0" applyFill="0" applyProtection="0">
      <alignment horizontal="center" vertical="center"/>
    </xf>
    <xf numFmtId="0" fontId="9" fillId="0" borderId="0">
      <alignment vertical="center"/>
    </xf>
    <xf numFmtId="0" fontId="76" fillId="0" borderId="20" applyNumberFormat="0" applyFill="0" applyProtection="0">
      <alignment horizontal="center" vertical="center"/>
    </xf>
    <xf numFmtId="0" fontId="9" fillId="0" borderId="0">
      <alignment vertical="center"/>
    </xf>
    <xf numFmtId="0" fontId="9" fillId="0" borderId="0">
      <alignment vertical="center"/>
    </xf>
    <xf numFmtId="0" fontId="76" fillId="0" borderId="20" applyNumberFormat="0" applyFill="0" applyProtection="0">
      <alignment horizontal="center" vertical="center"/>
    </xf>
    <xf numFmtId="0" fontId="9" fillId="0" borderId="0">
      <alignment vertical="center"/>
    </xf>
    <xf numFmtId="0" fontId="76" fillId="0" borderId="20" applyNumberFormat="0" applyFill="0" applyProtection="0">
      <alignment horizontal="center" vertical="center"/>
    </xf>
    <xf numFmtId="0" fontId="9" fillId="0" borderId="0">
      <alignment vertical="center"/>
    </xf>
    <xf numFmtId="0" fontId="76" fillId="0" borderId="20" applyNumberFormat="0" applyFill="0" applyProtection="0">
      <alignment horizontal="center" vertical="center"/>
    </xf>
    <xf numFmtId="0" fontId="89" fillId="0" borderId="0" applyNumberFormat="0" applyFill="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89" fillId="0" borderId="0" applyNumberFormat="0" applyFill="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9" borderId="0" applyNumberFormat="0" applyBorder="0" applyAlignment="0" applyProtection="0">
      <alignment vertical="center"/>
    </xf>
    <xf numFmtId="0" fontId="103" fillId="0" borderId="0" applyNumberFormat="0" applyFill="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91" fillId="46" borderId="0" applyNumberFormat="0" applyBorder="0" applyAlignment="0" applyProtection="0">
      <alignment vertical="center"/>
    </xf>
    <xf numFmtId="0" fontId="101" fillId="49" borderId="0" applyNumberFormat="0" applyBorder="0" applyAlignment="0" applyProtection="0">
      <alignment vertical="center"/>
    </xf>
    <xf numFmtId="0" fontId="91" fillId="46" borderId="0" applyNumberFormat="0" applyBorder="0" applyAlignment="0" applyProtection="0">
      <alignment vertical="center"/>
    </xf>
    <xf numFmtId="0" fontId="9" fillId="0" borderId="0">
      <alignment vertical="center"/>
    </xf>
    <xf numFmtId="0" fontId="91" fillId="46" borderId="0" applyNumberFormat="0" applyBorder="0" applyAlignment="0" applyProtection="0">
      <alignment vertical="center"/>
    </xf>
    <xf numFmtId="0" fontId="101" fillId="49" borderId="0" applyNumberFormat="0" applyBorder="0" applyAlignment="0" applyProtection="0">
      <alignment vertical="center"/>
    </xf>
    <xf numFmtId="0" fontId="101" fillId="49" borderId="0" applyNumberFormat="0" applyBorder="0" applyAlignment="0" applyProtection="0">
      <alignment vertical="center"/>
    </xf>
    <xf numFmtId="0" fontId="91" fillId="49" borderId="0" applyNumberFormat="0" applyBorder="0" applyAlignment="0" applyProtection="0">
      <alignment vertical="center"/>
    </xf>
    <xf numFmtId="0" fontId="91" fillId="49" borderId="0" applyNumberFormat="0" applyBorder="0" applyAlignment="0" applyProtection="0">
      <alignment vertical="center"/>
    </xf>
    <xf numFmtId="0" fontId="91" fillId="49" borderId="0" applyNumberFormat="0" applyBorder="0" applyAlignment="0" applyProtection="0">
      <alignment vertical="center"/>
    </xf>
    <xf numFmtId="0" fontId="91" fillId="49" borderId="0" applyNumberFormat="0" applyBorder="0" applyAlignment="0" applyProtection="0">
      <alignment vertical="center"/>
    </xf>
    <xf numFmtId="0" fontId="91" fillId="49" borderId="0" applyNumberFormat="0" applyBorder="0" applyAlignment="0" applyProtection="0">
      <alignment vertical="center"/>
    </xf>
    <xf numFmtId="0" fontId="91" fillId="49" borderId="0" applyNumberFormat="0" applyBorder="0" applyAlignment="0" applyProtection="0">
      <alignment vertical="center"/>
    </xf>
    <xf numFmtId="0" fontId="91" fillId="49" borderId="0" applyNumberFormat="0" applyBorder="0" applyAlignment="0" applyProtection="0">
      <alignment vertical="center"/>
    </xf>
    <xf numFmtId="0" fontId="9" fillId="0" borderId="0">
      <alignment vertical="center"/>
    </xf>
    <xf numFmtId="0" fontId="101" fillId="46" borderId="0" applyNumberFormat="0" applyBorder="0" applyAlignment="0" applyProtection="0">
      <alignment vertical="center"/>
    </xf>
    <xf numFmtId="0" fontId="101" fillId="46" borderId="0" applyNumberFormat="0" applyBorder="0" applyAlignment="0" applyProtection="0">
      <alignment vertical="center"/>
    </xf>
    <xf numFmtId="0" fontId="101" fillId="46" borderId="0" applyNumberFormat="0" applyBorder="0" applyAlignment="0" applyProtection="0">
      <alignment vertical="center"/>
    </xf>
    <xf numFmtId="0" fontId="101" fillId="46" borderId="0" applyNumberFormat="0" applyBorder="0" applyAlignment="0" applyProtection="0">
      <alignment vertical="center"/>
    </xf>
    <xf numFmtId="0" fontId="0" fillId="0" borderId="0">
      <alignment vertical="center"/>
    </xf>
    <xf numFmtId="0" fontId="101" fillId="46" borderId="0" applyNumberFormat="0" applyBorder="0" applyAlignment="0" applyProtection="0">
      <alignment vertical="center"/>
    </xf>
    <xf numFmtId="0" fontId="101" fillId="46" borderId="0" applyNumberFormat="0" applyBorder="0" applyAlignment="0" applyProtection="0">
      <alignment vertical="center"/>
    </xf>
    <xf numFmtId="0" fontId="94" fillId="50" borderId="0" applyNumberFormat="0" applyBorder="0" applyAlignment="0" applyProtection="0">
      <alignment vertical="center"/>
    </xf>
    <xf numFmtId="0" fontId="101" fillId="46" borderId="0" applyNumberFormat="0" applyBorder="0" applyAlignment="0" applyProtection="0">
      <alignment vertical="center"/>
    </xf>
    <xf numFmtId="0" fontId="87" fillId="46" borderId="0" applyNumberFormat="0" applyBorder="0" applyAlignment="0" applyProtection="0">
      <alignment vertical="center"/>
    </xf>
    <xf numFmtId="0" fontId="91" fillId="49" borderId="0" applyNumberFormat="0" applyBorder="0" applyAlignment="0" applyProtection="0">
      <alignment vertical="center"/>
    </xf>
    <xf numFmtId="0" fontId="108" fillId="53" borderId="27" applyNumberFormat="0" applyAlignment="0" applyProtection="0">
      <alignment vertical="center"/>
    </xf>
    <xf numFmtId="0" fontId="9" fillId="0" borderId="0">
      <alignment vertical="center"/>
    </xf>
    <xf numFmtId="0" fontId="9" fillId="0" borderId="0">
      <alignment vertical="center"/>
    </xf>
    <xf numFmtId="0" fontId="106" fillId="0" borderId="0">
      <alignment vertical="center"/>
    </xf>
    <xf numFmtId="0" fontId="91" fillId="49" borderId="0" applyNumberFormat="0" applyBorder="0" applyAlignment="0" applyProtection="0">
      <alignment vertical="center"/>
    </xf>
    <xf numFmtId="0" fontId="108" fillId="53" borderId="27" applyNumberFormat="0" applyAlignment="0" applyProtection="0">
      <alignment vertical="center"/>
    </xf>
    <xf numFmtId="0" fontId="9" fillId="0" borderId="0">
      <alignment vertical="center"/>
    </xf>
    <xf numFmtId="0" fontId="7" fillId="0" borderId="0">
      <alignment vertical="center"/>
    </xf>
    <xf numFmtId="0" fontId="7" fillId="0" borderId="0">
      <alignment vertical="center"/>
    </xf>
    <xf numFmtId="0" fontId="91" fillId="49" borderId="0" applyNumberFormat="0" applyBorder="0" applyAlignment="0" applyProtection="0">
      <alignment vertical="center"/>
    </xf>
    <xf numFmtId="0" fontId="7" fillId="0" borderId="0">
      <alignment vertical="center"/>
    </xf>
    <xf numFmtId="0" fontId="91" fillId="4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9" fillId="0" borderId="21"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82" fillId="39" borderId="0" applyNumberFormat="0" applyBorder="0" applyAlignment="0" applyProtection="0">
      <alignment vertical="center"/>
    </xf>
    <xf numFmtId="0" fontId="9" fillId="0" borderId="0">
      <alignment vertical="center"/>
    </xf>
    <xf numFmtId="0" fontId="9" fillId="0" borderId="0">
      <alignment vertical="center"/>
    </xf>
    <xf numFmtId="0" fontId="97" fillId="42" borderId="26" applyNumberFormat="0" applyAlignment="0" applyProtection="0">
      <alignment vertical="center"/>
    </xf>
    <xf numFmtId="0" fontId="0" fillId="0" borderId="0">
      <alignment vertical="center"/>
    </xf>
    <xf numFmtId="0" fontId="0" fillId="0" borderId="0">
      <alignment vertical="center"/>
    </xf>
    <xf numFmtId="0" fontId="125"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43" borderId="30" applyNumberFormat="0" applyFont="0" applyAlignment="0" applyProtection="0">
      <alignment vertical="center"/>
    </xf>
    <xf numFmtId="0" fontId="0" fillId="0" borderId="0">
      <alignment vertical="center"/>
    </xf>
    <xf numFmtId="0" fontId="9" fillId="0" borderId="0">
      <alignment vertical="center"/>
    </xf>
    <xf numFmtId="0" fontId="0" fillId="43" borderId="30" applyNumberFormat="0" applyFont="0" applyAlignment="0" applyProtection="0">
      <alignment vertical="center"/>
    </xf>
    <xf numFmtId="0" fontId="0" fillId="0" borderId="0">
      <alignment vertical="center"/>
    </xf>
    <xf numFmtId="0" fontId="9" fillId="0" borderId="0">
      <alignment vertical="center"/>
    </xf>
    <xf numFmtId="0" fontId="9" fillId="0" borderId="0"/>
    <xf numFmtId="0" fontId="9" fillId="0" borderId="0">
      <alignment vertical="center"/>
    </xf>
    <xf numFmtId="0" fontId="0" fillId="43" borderId="30" applyNumberFormat="0" applyFont="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4" fillId="50" borderId="0" applyNumberFormat="0" applyBorder="0" applyAlignment="0" applyProtection="0">
      <alignment vertical="center"/>
    </xf>
    <xf numFmtId="0" fontId="78" fillId="62" borderId="0" applyNumberFormat="0" applyBorder="0" applyAlignment="0" applyProtection="0">
      <alignment vertical="center"/>
    </xf>
    <xf numFmtId="0" fontId="9" fillId="0" borderId="0">
      <alignment vertical="center"/>
    </xf>
    <xf numFmtId="0" fontId="9" fillId="0" borderId="0">
      <alignment vertical="center"/>
    </xf>
    <xf numFmtId="0" fontId="94" fillId="5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8" fillId="5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 fontId="84" fillId="0" borderId="20" applyFill="0" applyProtection="0">
      <alignment horizontal="center" vertical="center"/>
    </xf>
    <xf numFmtId="0" fontId="9" fillId="0" borderId="0">
      <alignment vertical="center"/>
    </xf>
    <xf numFmtId="1" fontId="84" fillId="0" borderId="20" applyFill="0" applyProtection="0">
      <alignment horizontal="center" vertical="center"/>
    </xf>
    <xf numFmtId="0" fontId="9" fillId="0" borderId="0">
      <alignment vertical="center"/>
    </xf>
    <xf numFmtId="0" fontId="7"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5" fillId="40" borderId="25"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8" fillId="53" borderId="27" applyNumberFormat="0" applyAlignment="0" applyProtection="0">
      <alignment vertical="center"/>
    </xf>
    <xf numFmtId="0" fontId="86" fillId="3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7" fillId="42" borderId="26" applyNumberFormat="0" applyAlignment="0" applyProtection="0">
      <alignment vertical="center"/>
    </xf>
    <xf numFmtId="0" fontId="9" fillId="0" borderId="0">
      <alignment vertical="center"/>
    </xf>
    <xf numFmtId="0" fontId="9" fillId="0" borderId="0">
      <alignment vertical="center"/>
    </xf>
    <xf numFmtId="0" fontId="95" fillId="40" borderId="25" applyNumberFormat="0" applyAlignment="0" applyProtection="0">
      <alignment vertical="center"/>
    </xf>
    <xf numFmtId="0" fontId="97" fillId="42" borderId="26" applyNumberFormat="0" applyAlignment="0" applyProtection="0">
      <alignment vertical="center"/>
    </xf>
    <xf numFmtId="0" fontId="9" fillId="0" borderId="0">
      <alignment vertical="center"/>
    </xf>
    <xf numFmtId="178" fontId="0" fillId="0" borderId="0" applyFon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7" fillId="42" borderId="2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8" fillId="53" borderId="2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5" fillId="40" borderId="25" applyNumberFormat="0" applyAlignment="0" applyProtection="0">
      <alignment vertical="center"/>
    </xf>
    <xf numFmtId="0" fontId="9" fillId="0" borderId="0">
      <alignment vertical="center"/>
    </xf>
    <xf numFmtId="0" fontId="95" fillId="40" borderId="25" applyNumberFormat="0" applyAlignment="0" applyProtection="0">
      <alignment vertical="center"/>
    </xf>
    <xf numFmtId="0" fontId="9" fillId="0" borderId="0">
      <alignment vertical="center"/>
    </xf>
    <xf numFmtId="0" fontId="94" fillId="50" borderId="0" applyNumberFormat="0" applyBorder="0" applyAlignment="0" applyProtection="0">
      <alignment vertical="center"/>
    </xf>
    <xf numFmtId="0" fontId="0" fillId="0" borderId="0">
      <alignment vertical="center"/>
    </xf>
    <xf numFmtId="0" fontId="94" fillId="50" borderId="0" applyNumberFormat="0" applyBorder="0" applyAlignment="0" applyProtection="0">
      <alignment vertical="center"/>
    </xf>
    <xf numFmtId="0" fontId="0" fillId="0" borderId="0">
      <alignment vertical="center"/>
    </xf>
    <xf numFmtId="0" fontId="94" fillId="5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1" fillId="66" borderId="0" applyNumberFormat="0" applyBorder="0" applyAlignment="0" applyProtection="0">
      <alignment vertical="center"/>
    </xf>
    <xf numFmtId="0" fontId="9" fillId="0" borderId="0">
      <alignment vertical="center"/>
    </xf>
    <xf numFmtId="0" fontId="9" fillId="0" borderId="0">
      <alignment vertical="center"/>
    </xf>
    <xf numFmtId="0" fontId="97" fillId="42" borderId="2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4" fillId="0" borderId="0">
      <alignment vertical="center"/>
    </xf>
    <xf numFmtId="0" fontId="9" fillId="0" borderId="0">
      <alignment vertical="center"/>
    </xf>
    <xf numFmtId="0" fontId="9" fillId="0" borderId="0">
      <alignment vertical="center"/>
    </xf>
    <xf numFmtId="0" fontId="95" fillId="40" borderId="25"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81" fillId="0" borderId="22" applyNumberFormat="0" applyFill="0" applyAlignment="0" applyProtection="0">
      <alignment vertical="center"/>
    </xf>
    <xf numFmtId="0" fontId="0" fillId="0" borderId="0">
      <alignment vertical="center"/>
    </xf>
    <xf numFmtId="0" fontId="82" fillId="44" borderId="0" applyNumberFormat="0" applyBorder="0" applyAlignment="0" applyProtection="0">
      <alignment vertical="center"/>
    </xf>
    <xf numFmtId="0" fontId="0" fillId="0" borderId="0">
      <alignment vertical="center"/>
    </xf>
    <xf numFmtId="0" fontId="0" fillId="0" borderId="0">
      <alignment vertical="center"/>
    </xf>
    <xf numFmtId="0" fontId="7" fillId="0" borderId="0" applyAlignment="0"/>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9" fillId="0" borderId="0">
      <alignment vertical="center"/>
    </xf>
    <xf numFmtId="0" fontId="0" fillId="0" borderId="0">
      <alignment vertical="center"/>
    </xf>
    <xf numFmtId="0" fontId="0" fillId="0" borderId="0">
      <alignment vertical="center"/>
    </xf>
    <xf numFmtId="0" fontId="0" fillId="43" borderId="30" applyNumberFormat="0" applyFont="0" applyAlignment="0" applyProtection="0">
      <alignment vertical="center"/>
    </xf>
    <xf numFmtId="0" fontId="104" fillId="0" borderId="1">
      <alignment horizontal="left" vertical="center"/>
    </xf>
    <xf numFmtId="0" fontId="104" fillId="0" borderId="1">
      <alignment horizontal="left" vertical="center"/>
    </xf>
    <xf numFmtId="0" fontId="0" fillId="43" borderId="30" applyNumberFormat="0" applyFont="0" applyAlignment="0" applyProtection="0">
      <alignment vertical="center"/>
    </xf>
    <xf numFmtId="0" fontId="104" fillId="0" borderId="1">
      <alignment horizontal="left" vertical="center"/>
    </xf>
    <xf numFmtId="0" fontId="104" fillId="0" borderId="1">
      <alignment horizontal="left" vertical="center"/>
    </xf>
    <xf numFmtId="0" fontId="104" fillId="0" borderId="1">
      <alignment horizontal="left" vertical="center"/>
    </xf>
    <xf numFmtId="0" fontId="0" fillId="0" borderId="0">
      <alignment vertical="center"/>
    </xf>
    <xf numFmtId="0" fontId="0" fillId="0" borderId="0">
      <alignment vertical="center"/>
    </xf>
    <xf numFmtId="0" fontId="9" fillId="0" borderId="0">
      <alignment vertical="center"/>
    </xf>
    <xf numFmtId="0" fontId="98" fillId="40" borderId="27" applyNumberFormat="0" applyAlignment="0" applyProtection="0">
      <alignment vertical="center"/>
    </xf>
    <xf numFmtId="0" fontId="9" fillId="0" borderId="0">
      <alignment vertical="center"/>
    </xf>
    <xf numFmtId="1" fontId="84" fillId="0" borderId="20" applyFill="0" applyProtection="0">
      <alignment horizontal="center" vertical="center"/>
    </xf>
    <xf numFmtId="0" fontId="9" fillId="0" borderId="0">
      <alignment vertical="center"/>
    </xf>
    <xf numFmtId="0" fontId="98" fillId="40" borderId="27" applyNumberFormat="0" applyAlignment="0" applyProtection="0">
      <alignment vertical="center"/>
    </xf>
    <xf numFmtId="0" fontId="9" fillId="0" borderId="0">
      <alignment vertical="center"/>
    </xf>
    <xf numFmtId="0" fontId="9" fillId="0" borderId="0">
      <alignment vertical="center"/>
    </xf>
    <xf numFmtId="0" fontId="100"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6" fillId="39" borderId="0" applyNumberFormat="0" applyBorder="0" applyAlignment="0" applyProtection="0">
      <alignment vertical="center"/>
    </xf>
    <xf numFmtId="0" fontId="84" fillId="0" borderId="8" applyNumberFormat="0" applyFill="0" applyProtection="0">
      <alignment horizontal="left" vertical="center"/>
    </xf>
    <xf numFmtId="0" fontId="82" fillId="39"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9" fillId="0" borderId="0" applyNumberFormat="0" applyFill="0" applyBorder="0" applyAlignment="0" applyProtection="0">
      <alignment vertical="center"/>
    </xf>
    <xf numFmtId="0" fontId="82" fillId="44" borderId="0" applyNumberFormat="0" applyBorder="0" applyAlignment="0" applyProtection="0">
      <alignment vertical="center"/>
    </xf>
    <xf numFmtId="0" fontId="89" fillId="0" borderId="0" applyNumberFormat="0" applyFill="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35" applyNumberFormat="0" applyFill="0" applyAlignment="0" applyProtection="0">
      <alignment vertical="center"/>
    </xf>
    <xf numFmtId="0" fontId="103" fillId="0" borderId="0" applyNumberFormat="0" applyFill="0" applyBorder="0" applyAlignment="0" applyProtection="0">
      <alignment vertical="center"/>
    </xf>
    <xf numFmtId="0" fontId="97" fillId="42" borderId="26" applyNumberFormat="0" applyAlignment="0" applyProtection="0">
      <alignment vertical="center"/>
    </xf>
    <xf numFmtId="0" fontId="79" fillId="0" borderId="21" applyNumberFormat="0" applyFill="0" applyAlignment="0" applyProtection="0">
      <alignment vertical="center"/>
    </xf>
    <xf numFmtId="0" fontId="97" fillId="42" borderId="26" applyNumberFormat="0" applyAlignment="0" applyProtection="0">
      <alignment vertical="center"/>
    </xf>
    <xf numFmtId="0" fontId="79" fillId="0" borderId="21" applyNumberFormat="0" applyFill="0" applyAlignment="0" applyProtection="0">
      <alignment vertical="center"/>
    </xf>
    <xf numFmtId="0" fontId="97" fillId="42" borderId="26" applyNumberFormat="0" applyAlignment="0" applyProtection="0">
      <alignment vertical="center"/>
    </xf>
    <xf numFmtId="0" fontId="79" fillId="0" borderId="21" applyNumberFormat="0" applyFill="0" applyAlignment="0" applyProtection="0">
      <alignment vertical="center"/>
    </xf>
    <xf numFmtId="0" fontId="97" fillId="42" borderId="26" applyNumberFormat="0" applyAlignment="0" applyProtection="0">
      <alignment vertical="center"/>
    </xf>
    <xf numFmtId="0" fontId="79" fillId="0" borderId="21" applyNumberFormat="0" applyFill="0" applyAlignment="0" applyProtection="0">
      <alignment vertical="center"/>
    </xf>
    <xf numFmtId="0" fontId="97" fillId="42" borderId="26" applyNumberFormat="0" applyAlignment="0" applyProtection="0">
      <alignment vertical="center"/>
    </xf>
    <xf numFmtId="0" fontId="79" fillId="0" borderId="35"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103" fillId="0" borderId="0" applyNumberFormat="0" applyFill="0" applyBorder="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103" fillId="0" borderId="0" applyNumberFormat="0" applyFill="0" applyBorder="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4" fontId="0" fillId="0" borderId="0" applyFont="0" applyFill="0" applyBorder="0" applyAlignment="0" applyProtection="0">
      <alignment vertical="center"/>
    </xf>
    <xf numFmtId="0" fontId="79" fillId="0" borderId="21" applyNumberFormat="0" applyFill="0" applyAlignment="0" applyProtection="0">
      <alignment vertical="center"/>
    </xf>
    <xf numFmtId="0" fontId="79" fillId="0" borderId="21" applyNumberFormat="0" applyFill="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8" fillId="40" borderId="27"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97" fillId="42" borderId="26" applyNumberFormat="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76" fillId="0" borderId="20" applyNumberFormat="0" applyFill="0" applyProtection="0">
      <alignment horizontal="lef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81" fillId="0" borderId="22" applyNumberFormat="0" applyFill="0" applyAlignment="0" applyProtection="0">
      <alignment vertical="center"/>
    </xf>
    <xf numFmtId="0" fontId="106" fillId="0" borderId="0">
      <alignment vertical="center"/>
    </xf>
    <xf numFmtId="43" fontId="0" fillId="0" borderId="0" applyFont="0" applyFill="0" applyBorder="0" applyAlignment="0" applyProtection="0">
      <alignment vertical="center"/>
    </xf>
    <xf numFmtId="193" fontId="0" fillId="0" borderId="0" applyFont="0" applyFill="0" applyBorder="0" applyAlignment="0" applyProtection="0">
      <alignment vertical="center"/>
    </xf>
    <xf numFmtId="0" fontId="108" fillId="53" borderId="27" applyNumberFormat="0" applyAlignment="0" applyProtection="0">
      <alignment vertical="center"/>
    </xf>
    <xf numFmtId="0" fontId="9"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8" fillId="65" borderId="0" applyNumberFormat="0" applyBorder="0" applyAlignment="0" applyProtection="0">
      <alignment vertical="center"/>
    </xf>
    <xf numFmtId="43" fontId="0" fillId="0" borderId="0" applyFont="0" applyFill="0" applyBorder="0" applyAlignment="0" applyProtection="0">
      <alignment vertical="center"/>
    </xf>
    <xf numFmtId="0" fontId="111" fillId="67" borderId="0" applyNumberFormat="0" applyBorder="0" applyAlignment="0" applyProtection="0">
      <alignment vertical="center"/>
    </xf>
    <xf numFmtId="0" fontId="111" fillId="67" borderId="0" applyNumberFormat="0" applyBorder="0" applyAlignment="0" applyProtection="0">
      <alignment vertical="center"/>
    </xf>
    <xf numFmtId="0" fontId="111" fillId="60" borderId="0" applyNumberFormat="0" applyBorder="0" applyAlignment="0" applyProtection="0">
      <alignment vertical="center"/>
    </xf>
    <xf numFmtId="0" fontId="111" fillId="66"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37" borderId="0" applyNumberFormat="0" applyBorder="0" applyAlignment="0" applyProtection="0">
      <alignment vertical="center"/>
    </xf>
    <xf numFmtId="0" fontId="78" fillId="68" borderId="0" applyNumberFormat="0" applyBorder="0" applyAlignment="0" applyProtection="0">
      <alignment vertical="center"/>
    </xf>
    <xf numFmtId="0" fontId="78" fillId="68" borderId="0" applyNumberFormat="0" applyBorder="0" applyAlignment="0" applyProtection="0">
      <alignment vertical="center"/>
    </xf>
    <xf numFmtId="0" fontId="78" fillId="52" borderId="0" applyNumberFormat="0" applyBorder="0" applyAlignment="0" applyProtection="0">
      <alignment vertical="center"/>
    </xf>
    <xf numFmtId="0" fontId="78" fillId="52" borderId="0" applyNumberFormat="0" applyBorder="0" applyAlignment="0" applyProtection="0">
      <alignment vertical="center"/>
    </xf>
    <xf numFmtId="0" fontId="78" fillId="36" borderId="0" applyNumberFormat="0" applyBorder="0" applyAlignment="0" applyProtection="0">
      <alignment vertical="center"/>
    </xf>
    <xf numFmtId="0" fontId="78" fillId="57" borderId="0" applyNumberFormat="0" applyBorder="0" applyAlignment="0" applyProtection="0">
      <alignment vertical="center"/>
    </xf>
    <xf numFmtId="0" fontId="94" fillId="50" borderId="0" applyNumberFormat="0" applyBorder="0" applyAlignment="0" applyProtection="0">
      <alignment vertical="center"/>
    </xf>
    <xf numFmtId="0" fontId="78" fillId="57" borderId="0" applyNumberFormat="0" applyBorder="0" applyAlignment="0" applyProtection="0">
      <alignment vertical="center"/>
    </xf>
    <xf numFmtId="0" fontId="78" fillId="57" borderId="0" applyNumberFormat="0" applyBorder="0" applyAlignment="0" applyProtection="0">
      <alignment vertical="center"/>
    </xf>
    <xf numFmtId="0" fontId="94" fillId="50" borderId="0" applyNumberFormat="0" applyBorder="0" applyAlignment="0" applyProtection="0">
      <alignment vertical="center"/>
    </xf>
    <xf numFmtId="0" fontId="78" fillId="57" borderId="0" applyNumberFormat="0" applyBorder="0" applyAlignment="0" applyProtection="0">
      <alignment vertical="center"/>
    </xf>
    <xf numFmtId="0" fontId="78" fillId="65" borderId="0" applyNumberFormat="0" applyBorder="0" applyAlignment="0" applyProtection="0">
      <alignment vertical="center"/>
    </xf>
    <xf numFmtId="0" fontId="78" fillId="65" borderId="0" applyNumberFormat="0" applyBorder="0" applyAlignment="0" applyProtection="0">
      <alignment vertical="center"/>
    </xf>
    <xf numFmtId="0" fontId="78" fillId="38"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37" borderId="0" applyNumberFormat="0" applyBorder="0" applyAlignment="0" applyProtection="0">
      <alignment vertical="center"/>
    </xf>
    <xf numFmtId="0" fontId="78" fillId="69" borderId="0" applyNumberFormat="0" applyBorder="0" applyAlignment="0" applyProtection="0">
      <alignment vertical="center"/>
    </xf>
    <xf numFmtId="0" fontId="78" fillId="69" borderId="0" applyNumberFormat="0" applyBorder="0" applyAlignment="0" applyProtection="0">
      <alignment vertical="center"/>
    </xf>
    <xf numFmtId="176" fontId="84" fillId="0" borderId="20" applyFill="0" applyProtection="0">
      <alignment horizontal="right" vertical="center"/>
    </xf>
    <xf numFmtId="176" fontId="84" fillId="0" borderId="20" applyFill="0" applyProtection="0">
      <alignment horizontal="right" vertical="center"/>
    </xf>
    <xf numFmtId="176" fontId="84" fillId="0" borderId="20" applyFill="0" applyProtection="0">
      <alignment horizontal="right" vertical="center"/>
    </xf>
    <xf numFmtId="176" fontId="84" fillId="0" borderId="20" applyFill="0" applyProtection="0">
      <alignment horizontal="right" vertical="center"/>
    </xf>
    <xf numFmtId="0" fontId="84" fillId="0" borderId="8" applyNumberFormat="0" applyFill="0" applyProtection="0">
      <alignment horizontal="left" vertical="center"/>
    </xf>
    <xf numFmtId="0" fontId="84" fillId="0" borderId="8" applyNumberFormat="0" applyFill="0" applyProtection="0">
      <alignment horizontal="left" vertical="center"/>
    </xf>
    <xf numFmtId="0" fontId="84" fillId="0" borderId="8" applyNumberFormat="0" applyFill="0" applyProtection="0">
      <alignment horizontal="left" vertical="center"/>
    </xf>
    <xf numFmtId="0" fontId="84" fillId="0" borderId="8" applyNumberFormat="0" applyFill="0" applyProtection="0">
      <alignment horizontal="left" vertical="center"/>
    </xf>
    <xf numFmtId="0" fontId="94" fillId="50" borderId="0" applyNumberFormat="0" applyBorder="0" applyAlignment="0" applyProtection="0">
      <alignment vertical="center"/>
    </xf>
    <xf numFmtId="0" fontId="94" fillId="50" borderId="0" applyNumberFormat="0" applyBorder="0" applyAlignment="0" applyProtection="0">
      <alignment vertical="center"/>
    </xf>
    <xf numFmtId="0" fontId="94" fillId="50" borderId="0" applyNumberFormat="0" applyBorder="0" applyAlignment="0" applyProtection="0">
      <alignment vertical="center"/>
    </xf>
    <xf numFmtId="0" fontId="94" fillId="50" borderId="0" applyNumberFormat="0" applyBorder="0" applyAlignment="0" applyProtection="0">
      <alignment vertical="center"/>
    </xf>
    <xf numFmtId="0" fontId="94" fillId="50" borderId="0" applyNumberFormat="0" applyBorder="0" applyAlignment="0" applyProtection="0">
      <alignment vertical="center"/>
    </xf>
    <xf numFmtId="0" fontId="94" fillId="50" borderId="0" applyNumberFormat="0" applyBorder="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41" fontId="0" fillId="0" borderId="0" applyFont="0" applyFill="0" applyBorder="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95" fillId="40" borderId="25"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0" fontId="108" fillId="53" borderId="27" applyNumberFormat="0" applyAlignment="0" applyProtection="0">
      <alignment vertical="center"/>
    </xf>
    <xf numFmtId="1" fontId="84" fillId="0" borderId="20" applyFill="0" applyProtection="0">
      <alignment horizontal="center" vertical="center"/>
    </xf>
    <xf numFmtId="1" fontId="84" fillId="0" borderId="20" applyFill="0" applyProtection="0">
      <alignment horizontal="center" vertical="center"/>
    </xf>
    <xf numFmtId="0" fontId="129" fillId="0" borderId="0">
      <alignment vertical="center"/>
    </xf>
    <xf numFmtId="0" fontId="99" fillId="0" borderId="0">
      <alignment vertical="center"/>
    </xf>
    <xf numFmtId="43" fontId="0" fillId="0" borderId="0" applyFont="0" applyFill="0" applyBorder="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0" fillId="43" borderId="30" applyNumberFormat="0" applyFont="0" applyAlignment="0" applyProtection="0">
      <alignment vertical="center"/>
    </xf>
    <xf numFmtId="0" fontId="130" fillId="0" borderId="0">
      <alignment vertical="top"/>
      <protection locked="0"/>
    </xf>
  </cellStyleXfs>
  <cellXfs count="582">
    <xf numFmtId="0" fontId="0" fillId="0" borderId="0" xfId="0" applyAlignment="1"/>
    <xf numFmtId="0" fontId="1" fillId="0" borderId="0" xfId="0" applyFont="1" applyFill="1" applyBorder="1" applyAlignment="1">
      <alignment vertical="center"/>
    </xf>
    <xf numFmtId="0" fontId="2" fillId="0" borderId="0" xfId="554" applyFont="1" applyFill="1" applyBorder="1" applyAlignment="1">
      <alignment horizontal="center" vertical="center"/>
    </xf>
    <xf numFmtId="0" fontId="3" fillId="0" borderId="1" xfId="554"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Border="1" applyAlignment="1">
      <alignment horizontal="justify" vertical="center"/>
    </xf>
    <xf numFmtId="0" fontId="6" fillId="0" borderId="1" xfId="0" applyFont="1" applyFill="1" applyBorder="1" applyAlignment="1">
      <alignment vertical="center" wrapText="1"/>
    </xf>
    <xf numFmtId="0" fontId="5" fillId="0" borderId="2" xfId="0" applyFont="1" applyBorder="1" applyAlignment="1">
      <alignment horizontal="justify" vertical="center"/>
    </xf>
    <xf numFmtId="0" fontId="5" fillId="0" borderId="1" xfId="0" applyFont="1" applyBorder="1" applyAlignment="1">
      <alignment horizontal="justify" vertical="center" indent="2"/>
    </xf>
    <xf numFmtId="0" fontId="7" fillId="0" borderId="0" xfId="287" applyFont="1" applyFill="1" applyBorder="1" applyAlignment="1">
      <alignment vertical="center"/>
    </xf>
    <xf numFmtId="0" fontId="8" fillId="0" borderId="0" xfId="287" applyFont="1" applyFill="1" applyBorder="1" applyAlignment="1">
      <alignment vertical="center"/>
    </xf>
    <xf numFmtId="0" fontId="9" fillId="0" borderId="0" xfId="0" applyFont="1" applyFill="1" applyBorder="1" applyAlignment="1">
      <alignment vertical="center"/>
    </xf>
    <xf numFmtId="0" fontId="9" fillId="0" borderId="0" xfId="287" applyFont="1" applyFill="1" applyBorder="1" applyAlignment="1">
      <alignment vertical="center"/>
    </xf>
    <xf numFmtId="0" fontId="10" fillId="0" borderId="0" xfId="287" applyNumberFormat="1" applyFont="1" applyFill="1" applyBorder="1" applyAlignment="1" applyProtection="1">
      <alignment horizontal="center" vertical="center"/>
    </xf>
    <xf numFmtId="0" fontId="0" fillId="0" borderId="0" xfId="287" applyNumberFormat="1" applyFont="1" applyFill="1" applyBorder="1" applyAlignment="1" applyProtection="1">
      <alignment horizontal="left" vertical="center"/>
    </xf>
    <xf numFmtId="0" fontId="11" fillId="0" borderId="1" xfId="480" applyFont="1" applyFill="1" applyBorder="1" applyAlignment="1">
      <alignment horizontal="center" vertical="center" wrapText="1"/>
    </xf>
    <xf numFmtId="0" fontId="12" fillId="0" borderId="1" xfId="480" applyFont="1" applyFill="1" applyBorder="1" applyAlignment="1">
      <alignment horizontal="center" vertical="center" wrapText="1"/>
    </xf>
    <xf numFmtId="0" fontId="5" fillId="0" borderId="1" xfId="480" applyFont="1" applyFill="1" applyBorder="1" applyAlignment="1">
      <alignment horizontal="left" vertical="center" wrapText="1"/>
    </xf>
    <xf numFmtId="49" fontId="13" fillId="0" borderId="3" xfId="987" applyNumberFormat="1" applyFont="1" applyFill="1" applyBorder="1" applyAlignment="1">
      <alignment horizontal="left" vertical="center" wrapText="1"/>
    </xf>
    <xf numFmtId="49" fontId="9" fillId="0" borderId="3" xfId="987" applyNumberFormat="1" applyFont="1" applyFill="1" applyBorder="1" applyAlignment="1">
      <alignment horizontal="left"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vertical="center"/>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Fill="1" applyBorder="1" applyAlignment="1">
      <alignment horizontal="right" vertical="center"/>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194" fontId="20" fillId="0" borderId="1" xfId="0" applyNumberFormat="1" applyFont="1" applyFill="1" applyBorder="1" applyAlignment="1">
      <alignment horizontal="left" vertical="center" wrapText="1"/>
    </xf>
    <xf numFmtId="194" fontId="20" fillId="0" borderId="1"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1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20" fillId="0" borderId="0" xfId="0" applyFont="1" applyFill="1" applyBorder="1" applyAlignment="1">
      <alignment horizontal="right" vertical="center" wrapText="1"/>
    </xf>
    <xf numFmtId="0" fontId="19" fillId="0" borderId="1" xfId="0" applyFont="1" applyFill="1" applyBorder="1" applyAlignment="1">
      <alignment vertical="center"/>
    </xf>
    <xf numFmtId="194" fontId="20" fillId="0" borderId="1" xfId="0" applyNumberFormat="1" applyFont="1" applyFill="1" applyBorder="1" applyAlignment="1">
      <alignment horizontal="right" vertical="center" wrapText="1"/>
    </xf>
    <xf numFmtId="0" fontId="20" fillId="0" borderId="1" xfId="0" applyFont="1" applyFill="1" applyBorder="1" applyAlignment="1">
      <alignment horizontal="left" vertical="center"/>
    </xf>
    <xf numFmtId="0" fontId="19" fillId="0" borderId="1" xfId="0" applyFont="1" applyFill="1" applyBorder="1" applyAlignment="1">
      <alignment horizontal="left" vertical="center"/>
    </xf>
    <xf numFmtId="0" fontId="22" fillId="0" borderId="0" xfId="0" applyFont="1" applyFill="1" applyBorder="1" applyAlignment="1">
      <alignment vertical="center"/>
    </xf>
    <xf numFmtId="0" fontId="23" fillId="0" borderId="0" xfId="0" applyFont="1" applyFill="1" applyBorder="1" applyAlignment="1">
      <alignment vertical="center"/>
    </xf>
    <xf numFmtId="0" fontId="14" fillId="0" borderId="0" xfId="0" applyFont="1" applyFill="1" applyBorder="1" applyAlignment="1">
      <alignment horizontal="center" vertical="center"/>
    </xf>
    <xf numFmtId="0" fontId="18"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19" fillId="0" borderId="1" xfId="0" applyFont="1" applyFill="1" applyBorder="1" applyAlignment="1">
      <alignment horizontal="left" vertical="center" wrapText="1"/>
    </xf>
    <xf numFmtId="4"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21" fillId="0" borderId="0" xfId="0" applyFont="1" applyFill="1" applyBorder="1" applyAlignment="1">
      <alignment vertical="center" wrapText="1"/>
    </xf>
    <xf numFmtId="0" fontId="21" fillId="0" borderId="0" xfId="0" applyFont="1" applyFill="1" applyBorder="1" applyAlignment="1">
      <alignment horizontal="center" vertical="center" wrapText="1"/>
    </xf>
    <xf numFmtId="0" fontId="18"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20" fillId="0" borderId="0" xfId="0" applyFont="1" applyFill="1" applyBorder="1" applyAlignment="1">
      <alignment vertical="center" wrapText="1"/>
    </xf>
    <xf numFmtId="0" fontId="20" fillId="0" borderId="1" xfId="0" applyFont="1" applyFill="1" applyBorder="1" applyAlignment="1">
      <alignment vertical="center" wrapText="1"/>
    </xf>
    <xf numFmtId="4" fontId="20" fillId="0" borderId="1" xfId="0" applyNumberFormat="1" applyFont="1" applyFill="1" applyBorder="1" applyAlignment="1">
      <alignment vertical="center" wrapText="1"/>
    </xf>
    <xf numFmtId="0" fontId="23" fillId="0" borderId="0" xfId="0" applyFont="1" applyFill="1" applyBorder="1" applyAlignment="1">
      <alignment horizontal="left" vertical="center" wrapText="1"/>
    </xf>
    <xf numFmtId="0" fontId="23" fillId="0" borderId="0" xfId="0" applyFont="1" applyFill="1" applyBorder="1" applyAlignment="1">
      <alignment vertical="center" wrapText="1"/>
    </xf>
    <xf numFmtId="0" fontId="18" fillId="0" borderId="0" xfId="0" applyFont="1" applyFill="1" applyBorder="1" applyAlignment="1">
      <alignment horizontal="right" vertical="center" wrapText="1"/>
    </xf>
    <xf numFmtId="4" fontId="24" fillId="0" borderId="1" xfId="0" applyNumberFormat="1" applyFont="1" applyFill="1" applyBorder="1" applyAlignment="1">
      <alignment horizontal="center" vertical="center" wrapText="1"/>
    </xf>
    <xf numFmtId="0" fontId="12" fillId="0" borderId="0" xfId="0" applyFont="1" applyFill="1" applyBorder="1" applyAlignment="1">
      <alignment vertical="center"/>
    </xf>
    <xf numFmtId="0" fontId="5" fillId="0" borderId="0" xfId="0" applyFont="1" applyFill="1" applyBorder="1" applyAlignment="1">
      <alignment vertical="center"/>
    </xf>
    <xf numFmtId="0" fontId="25" fillId="0" borderId="1" xfId="0"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4" fontId="24" fillId="0" borderId="1" xfId="0" applyNumberFormat="1" applyFont="1" applyFill="1" applyBorder="1" applyAlignment="1">
      <alignment vertical="center" wrapText="1"/>
    </xf>
    <xf numFmtId="0" fontId="9" fillId="0" borderId="0" xfId="0" applyFont="1" applyFill="1" applyBorder="1" applyAlignment="1">
      <alignment horizontal="left" vertical="center" wrapText="1"/>
    </xf>
    <xf numFmtId="0" fontId="9" fillId="0" borderId="0" xfId="0" applyFont="1" applyFill="1" applyBorder="1" applyAlignment="1">
      <alignment vertical="center" wrapText="1"/>
    </xf>
    <xf numFmtId="0" fontId="2" fillId="0" borderId="0" xfId="89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4" fillId="0" borderId="1" xfId="0" applyFont="1" applyFill="1" applyBorder="1" applyAlignment="1">
      <alignment horizontal="center" vertical="center" wrapText="1"/>
    </xf>
    <xf numFmtId="0" fontId="9" fillId="0" borderId="0" xfId="895" applyFill="1" applyAlignment="1"/>
    <xf numFmtId="0" fontId="9" fillId="0" borderId="0" xfId="895" applyAlignment="1"/>
    <xf numFmtId="0" fontId="9" fillId="0" borderId="0" xfId="895" applyAlignment="1">
      <alignment horizontal="right" vertical="center"/>
    </xf>
    <xf numFmtId="10" fontId="9" fillId="0" borderId="0" xfId="895" applyNumberFormat="1" applyAlignment="1"/>
    <xf numFmtId="0" fontId="2" fillId="0" borderId="0" xfId="895" applyNumberFormat="1" applyFont="1" applyFill="1" applyAlignment="1" applyProtection="1">
      <alignment horizontal="right" vertical="center" wrapText="1"/>
    </xf>
    <xf numFmtId="10" fontId="2" fillId="0" borderId="0" xfId="895" applyNumberFormat="1" applyFont="1" applyFill="1" applyAlignment="1" applyProtection="1">
      <alignment horizontal="center" vertical="center" wrapText="1"/>
    </xf>
    <xf numFmtId="0" fontId="12" fillId="0" borderId="0" xfId="569" applyFont="1" applyAlignment="1" applyProtection="1">
      <alignment horizontal="left" vertical="center"/>
    </xf>
    <xf numFmtId="195" fontId="26" fillId="0" borderId="0" xfId="569" applyNumberFormat="1" applyFont="1" applyAlignment="1">
      <alignment horizontal="right" vertical="center"/>
    </xf>
    <xf numFmtId="0" fontId="26" fillId="0" borderId="0" xfId="569" applyFont="1" applyAlignment="1">
      <alignment horizontal="right" vertical="center"/>
    </xf>
    <xf numFmtId="10" fontId="26" fillId="0" borderId="0" xfId="569" applyNumberFormat="1" applyFont="1" applyFill="1" applyBorder="1" applyAlignment="1" applyProtection="1">
      <alignment horizontal="right" vertical="center"/>
    </xf>
    <xf numFmtId="2" fontId="25" fillId="0" borderId="1" xfId="822" applyNumberFormat="1" applyFont="1" applyFill="1" applyBorder="1" applyAlignment="1" applyProtection="1">
      <alignment horizontal="center" vertical="center" wrapText="1"/>
    </xf>
    <xf numFmtId="196" fontId="25" fillId="0" borderId="1" xfId="998" applyNumberFormat="1" applyFont="1" applyBorder="1" applyAlignment="1">
      <alignment horizontal="center" vertical="center" wrapText="1"/>
    </xf>
    <xf numFmtId="10" fontId="25" fillId="0" borderId="1" xfId="998" applyNumberFormat="1" applyFont="1" applyBorder="1" applyAlignment="1">
      <alignment horizontal="center" vertical="center" wrapText="1"/>
    </xf>
    <xf numFmtId="49" fontId="25" fillId="0" borderId="1" xfId="824" applyNumberFormat="1" applyFont="1" applyFill="1" applyBorder="1" applyAlignment="1" applyProtection="1">
      <alignment horizontal="left" vertical="center"/>
    </xf>
    <xf numFmtId="197" fontId="25" fillId="0" borderId="1" xfId="1" applyNumberFormat="1" applyFont="1" applyFill="1" applyBorder="1" applyAlignment="1">
      <alignment horizontal="right" vertical="center" wrapText="1"/>
    </xf>
    <xf numFmtId="10" fontId="25" fillId="0" borderId="1" xfId="3" applyNumberFormat="1" applyFont="1" applyFill="1" applyBorder="1" applyAlignment="1">
      <alignment horizontal="right" vertical="center" wrapText="1"/>
    </xf>
    <xf numFmtId="49" fontId="24" fillId="0" borderId="1" xfId="824" applyNumberFormat="1" applyFont="1" applyFill="1" applyBorder="1" applyAlignment="1" applyProtection="1">
      <alignment horizontal="left" vertical="center"/>
    </xf>
    <xf numFmtId="197" fontId="24" fillId="0" borderId="1" xfId="1" applyNumberFormat="1" applyFont="1" applyFill="1" applyBorder="1" applyAlignment="1">
      <alignment horizontal="right" vertical="center" wrapText="1"/>
    </xf>
    <xf numFmtId="197" fontId="27" fillId="0" borderId="1" xfId="1" applyNumberFormat="1" applyFont="1" applyFill="1" applyBorder="1" applyAlignment="1" applyProtection="1">
      <alignment vertical="center" wrapText="1"/>
    </xf>
    <xf numFmtId="197" fontId="24" fillId="0" borderId="1" xfId="1" applyNumberFormat="1" applyFont="1" applyFill="1" applyBorder="1" applyAlignment="1" applyProtection="1">
      <alignment horizontal="right" vertical="center" wrapText="1"/>
    </xf>
    <xf numFmtId="197" fontId="24" fillId="2" borderId="1" xfId="1" applyNumberFormat="1" applyFont="1" applyFill="1" applyBorder="1" applyAlignment="1" applyProtection="1">
      <alignment horizontal="right" vertical="center" wrapText="1"/>
    </xf>
    <xf numFmtId="49" fontId="25" fillId="0" borderId="1" xfId="904" applyNumberFormat="1" applyFont="1" applyFill="1" applyBorder="1" applyAlignment="1" applyProtection="1">
      <alignment horizontal="distributed" vertical="center"/>
    </xf>
    <xf numFmtId="49" fontId="25" fillId="0" borderId="1" xfId="904" applyNumberFormat="1" applyFont="1" applyFill="1" applyBorder="1" applyAlignment="1" applyProtection="1">
      <alignment horizontal="left" vertical="center"/>
    </xf>
    <xf numFmtId="198" fontId="9" fillId="0" borderId="0" xfId="895" applyNumberFormat="1" applyAlignment="1">
      <alignment horizontal="right" vertical="center"/>
    </xf>
    <xf numFmtId="0" fontId="9" fillId="0" borderId="0" xfId="697" applyAlignment="1">
      <alignment horizontal="center" vertical="center"/>
    </xf>
    <xf numFmtId="0" fontId="9" fillId="0" borderId="0" xfId="697" applyFill="1" applyAlignment="1"/>
    <xf numFmtId="0" fontId="9" fillId="0" borderId="0" xfId="697" applyAlignment="1"/>
    <xf numFmtId="10" fontId="9" fillId="0" borderId="0" xfId="697" applyNumberFormat="1" applyAlignment="1"/>
    <xf numFmtId="0" fontId="2" fillId="0" borderId="0" xfId="697" applyNumberFormat="1" applyFont="1" applyFill="1" applyAlignment="1" applyProtection="1">
      <alignment horizontal="center" vertical="center" wrapText="1"/>
    </xf>
    <xf numFmtId="10" fontId="2" fillId="0" borderId="0" xfId="697" applyNumberFormat="1" applyFont="1" applyFill="1" applyAlignment="1" applyProtection="1">
      <alignment horizontal="center" vertical="center" wrapText="1"/>
    </xf>
    <xf numFmtId="0" fontId="24" fillId="0" borderId="0" xfId="697" applyFont="1" applyFill="1" applyAlignment="1" applyProtection="1">
      <alignment horizontal="left" vertical="center"/>
    </xf>
    <xf numFmtId="195" fontId="24" fillId="0" borderId="0" xfId="697" applyNumberFormat="1" applyFont="1" applyFill="1" applyAlignment="1" applyProtection="1">
      <alignment horizontal="right"/>
    </xf>
    <xf numFmtId="0" fontId="28" fillId="0" borderId="0" xfId="697" applyFont="1" applyFill="1" applyAlignment="1">
      <alignment vertical="center"/>
    </xf>
    <xf numFmtId="10" fontId="24" fillId="0" borderId="0" xfId="697" applyNumberFormat="1" applyFont="1" applyFill="1" applyAlignment="1">
      <alignment horizontal="right" vertical="center"/>
    </xf>
    <xf numFmtId="0" fontId="25" fillId="0" borderId="1" xfId="697" applyNumberFormat="1" applyFont="1" applyFill="1" applyBorder="1" applyAlignment="1" applyProtection="1">
      <alignment horizontal="center" vertical="center"/>
    </xf>
    <xf numFmtId="49" fontId="25" fillId="0" borderId="1" xfId="427" applyNumberFormat="1" applyFont="1" applyFill="1" applyBorder="1" applyAlignment="1" applyProtection="1">
      <alignment vertical="center"/>
    </xf>
    <xf numFmtId="197" fontId="25" fillId="0" borderId="1" xfId="120" applyNumberFormat="1" applyFont="1" applyBorder="1" applyAlignment="1">
      <alignment horizontal="right" vertical="center" wrapText="1"/>
    </xf>
    <xf numFmtId="197" fontId="25" fillId="0" borderId="1" xfId="867" applyNumberFormat="1" applyFont="1" applyBorder="1" applyAlignment="1">
      <alignment horizontal="right" vertical="center" wrapText="1"/>
    </xf>
    <xf numFmtId="49" fontId="24" fillId="0" borderId="1" xfId="427" applyNumberFormat="1" applyFont="1" applyFill="1" applyBorder="1" applyAlignment="1" applyProtection="1">
      <alignment vertical="center"/>
    </xf>
    <xf numFmtId="197" fontId="24" fillId="0" borderId="1" xfId="120" applyNumberFormat="1" applyFont="1" applyBorder="1" applyAlignment="1">
      <alignment horizontal="right" vertical="center" wrapText="1"/>
    </xf>
    <xf numFmtId="197" fontId="24" fillId="0" borderId="1" xfId="867" applyNumberFormat="1" applyFont="1" applyBorder="1" applyAlignment="1">
      <alignment horizontal="right" vertical="center" wrapText="1"/>
    </xf>
    <xf numFmtId="49" fontId="25" fillId="0" borderId="1" xfId="427" applyNumberFormat="1" applyFont="1" applyFill="1" applyBorder="1" applyAlignment="1" applyProtection="1">
      <alignment vertical="center" wrapText="1"/>
    </xf>
    <xf numFmtId="197" fontId="9" fillId="0" borderId="0" xfId="697" applyNumberFormat="1" applyAlignment="1"/>
    <xf numFmtId="197" fontId="24" fillId="0" borderId="1" xfId="867" applyNumberFormat="1" applyFont="1" applyFill="1" applyBorder="1" applyAlignment="1">
      <alignment horizontal="right" vertical="center" wrapText="1"/>
    </xf>
    <xf numFmtId="198" fontId="24" fillId="0" borderId="1" xfId="120" applyNumberFormat="1" applyFont="1" applyBorder="1" applyAlignment="1">
      <alignment horizontal="right" vertical="center" wrapText="1"/>
    </xf>
    <xf numFmtId="198" fontId="24" fillId="0" borderId="1" xfId="867" applyNumberFormat="1" applyFont="1" applyBorder="1" applyAlignment="1">
      <alignment horizontal="right" vertical="center" wrapText="1"/>
    </xf>
    <xf numFmtId="197" fontId="25" fillId="0" borderId="1" xfId="120" applyNumberFormat="1" applyFont="1" applyFill="1" applyBorder="1" applyAlignment="1">
      <alignment horizontal="right" vertical="center" wrapText="1"/>
    </xf>
    <xf numFmtId="197" fontId="24" fillId="2" borderId="1" xfId="867" applyNumberFormat="1" applyFont="1" applyFill="1" applyBorder="1" applyAlignment="1">
      <alignment horizontal="right" vertical="center" wrapText="1"/>
    </xf>
    <xf numFmtId="198" fontId="9" fillId="0" borderId="0" xfId="697" applyNumberFormat="1" applyAlignment="1"/>
    <xf numFmtId="0" fontId="9" fillId="0" borderId="0" xfId="766" applyFill="1" applyAlignment="1"/>
    <xf numFmtId="0" fontId="9" fillId="0" borderId="0" xfId="766" applyAlignment="1"/>
    <xf numFmtId="10" fontId="9" fillId="0" borderId="0" xfId="766" applyNumberFormat="1" applyAlignment="1"/>
    <xf numFmtId="0" fontId="29" fillId="0" borderId="0" xfId="766" applyNumberFormat="1" applyFont="1" applyFill="1" applyAlignment="1" applyProtection="1">
      <alignment horizontal="center" vertical="center" wrapText="1"/>
    </xf>
    <xf numFmtId="10" fontId="29" fillId="0" borderId="0" xfId="766" applyNumberFormat="1" applyFont="1" applyFill="1" applyAlignment="1" applyProtection="1">
      <alignment horizontal="center" vertical="center" wrapText="1"/>
    </xf>
    <xf numFmtId="0" fontId="12" fillId="0" borderId="0" xfId="710" applyFont="1" applyAlignment="1" applyProtection="1">
      <alignment horizontal="left" vertical="center"/>
    </xf>
    <xf numFmtId="0" fontId="26" fillId="0" borderId="0" xfId="710" applyFont="1" applyAlignment="1"/>
    <xf numFmtId="199" fontId="26" fillId="0" borderId="0" xfId="710" applyNumberFormat="1" applyFont="1" applyAlignment="1"/>
    <xf numFmtId="10" fontId="27" fillId="0" borderId="0" xfId="710" applyNumberFormat="1" applyFont="1" applyFill="1" applyBorder="1" applyAlignment="1" applyProtection="1">
      <alignment horizontal="right" vertical="center"/>
    </xf>
    <xf numFmtId="49" fontId="25" fillId="0" borderId="1" xfId="824" applyNumberFormat="1" applyFont="1" applyFill="1" applyBorder="1" applyAlignment="1" applyProtection="1">
      <alignment horizontal="left" vertical="center" wrapText="1"/>
    </xf>
    <xf numFmtId="49" fontId="25" fillId="0" borderId="1" xfId="904" applyNumberFormat="1" applyFont="1" applyFill="1" applyBorder="1" applyAlignment="1" applyProtection="1">
      <alignment horizontal="left" vertical="center" wrapText="1"/>
    </xf>
    <xf numFmtId="198" fontId="9" fillId="0" borderId="0" xfId="766" applyNumberFormat="1" applyAlignment="1"/>
    <xf numFmtId="0" fontId="9" fillId="0" borderId="0" xfId="766" applyAlignment="1">
      <alignment horizontal="center" vertical="center"/>
    </xf>
    <xf numFmtId="0" fontId="13" fillId="0" borderId="0" xfId="554" applyFont="1" applyAlignment="1">
      <alignment horizontal="center" vertical="center"/>
    </xf>
    <xf numFmtId="0" fontId="9" fillId="0" borderId="0" xfId="766" applyAlignment="1">
      <alignment vertical="center"/>
    </xf>
    <xf numFmtId="0" fontId="24" fillId="0" borderId="0" xfId="766" applyFont="1" applyFill="1" applyAlignment="1" applyProtection="1">
      <alignment horizontal="left" vertical="center"/>
    </xf>
    <xf numFmtId="4" fontId="24" fillId="0" borderId="0" xfId="766" applyNumberFormat="1" applyFont="1" applyFill="1" applyAlignment="1" applyProtection="1">
      <alignment horizontal="right" vertical="center"/>
    </xf>
    <xf numFmtId="199" fontId="28" fillId="0" borderId="0" xfId="766" applyNumberFormat="1" applyFont="1" applyFill="1" applyAlignment="1">
      <alignment vertical="center"/>
    </xf>
    <xf numFmtId="10" fontId="24" fillId="0" borderId="0" xfId="766" applyNumberFormat="1" applyFont="1" applyFill="1" applyAlignment="1">
      <alignment horizontal="right" vertical="center"/>
    </xf>
    <xf numFmtId="0" fontId="25" fillId="0" borderId="1" xfId="918" applyNumberFormat="1" applyFont="1" applyFill="1" applyBorder="1" applyAlignment="1" applyProtection="1">
      <alignment horizontal="center" vertical="center"/>
    </xf>
    <xf numFmtId="49" fontId="25" fillId="0" borderId="1" xfId="920" applyNumberFormat="1" applyFont="1" applyFill="1" applyBorder="1" applyAlignment="1" applyProtection="1">
      <alignment vertical="center"/>
    </xf>
    <xf numFmtId="49" fontId="24" fillId="0" borderId="1" xfId="920" applyNumberFormat="1" applyFont="1" applyFill="1" applyBorder="1" applyAlignment="1" applyProtection="1">
      <alignment vertical="center"/>
    </xf>
    <xf numFmtId="200" fontId="24" fillId="0" borderId="1" xfId="628" applyNumberFormat="1" applyFont="1" applyFill="1" applyBorder="1" applyAlignment="1">
      <alignment horizontal="right" vertical="center" wrapText="1"/>
    </xf>
    <xf numFmtId="49" fontId="25" fillId="0" borderId="1" xfId="904" applyNumberFormat="1" applyFont="1" applyFill="1" applyBorder="1" applyAlignment="1" applyProtection="1">
      <alignment vertical="center"/>
    </xf>
    <xf numFmtId="0" fontId="13" fillId="0" borderId="0" xfId="554" applyFont="1">
      <alignment vertical="center"/>
    </xf>
    <xf numFmtId="0" fontId="9" fillId="0" borderId="0" xfId="998">
      <alignment vertical="center"/>
    </xf>
    <xf numFmtId="0" fontId="8" fillId="0" borderId="0" xfId="998" applyFont="1" applyAlignment="1">
      <alignment horizontal="center" vertical="center" wrapText="1"/>
    </xf>
    <xf numFmtId="0" fontId="9" fillId="0" borderId="0" xfId="998" applyFill="1">
      <alignment vertical="center"/>
    </xf>
    <xf numFmtId="0" fontId="1" fillId="0" borderId="0" xfId="0" applyFont="1" applyFill="1" applyAlignment="1">
      <alignment vertical="center"/>
    </xf>
    <xf numFmtId="0" fontId="30" fillId="0" borderId="0" xfId="659" applyFont="1" applyAlignment="1">
      <alignment horizontal="center" vertical="center" shrinkToFit="1"/>
    </xf>
    <xf numFmtId="0" fontId="10" fillId="0" borderId="0" xfId="659" applyFont="1" applyAlignment="1">
      <alignment horizontal="center" vertical="center" shrinkToFit="1"/>
    </xf>
    <xf numFmtId="0" fontId="12" fillId="0" borderId="0" xfId="659" applyFont="1" applyBorder="1" applyAlignment="1">
      <alignment horizontal="left" vertical="center" wrapText="1"/>
    </xf>
    <xf numFmtId="0" fontId="12" fillId="0" borderId="0" xfId="0" applyFont="1" applyFill="1" applyAlignment="1">
      <alignment horizontal="right"/>
    </xf>
    <xf numFmtId="0" fontId="25" fillId="0" borderId="1" xfId="1074" applyFont="1" applyBorder="1" applyAlignment="1">
      <alignment horizontal="center" vertical="center"/>
    </xf>
    <xf numFmtId="49" fontId="24" fillId="0" borderId="1" xfId="0" applyNumberFormat="1" applyFont="1" applyFill="1" applyBorder="1" applyAlignment="1" applyProtection="1">
      <alignment vertical="center" wrapText="1"/>
    </xf>
    <xf numFmtId="197" fontId="24" fillId="0" borderId="1" xfId="1" applyNumberFormat="1" applyFont="1" applyBorder="1" applyAlignment="1">
      <alignment horizontal="right" vertical="center" wrapText="1"/>
    </xf>
    <xf numFmtId="0" fontId="11" fillId="0" borderId="1" xfId="0" applyFont="1" applyFill="1" applyBorder="1" applyAlignment="1">
      <alignment horizontal="center" vertical="center"/>
    </xf>
    <xf numFmtId="201" fontId="31" fillId="0" borderId="1" xfId="998" applyNumberFormat="1" applyFont="1" applyFill="1" applyBorder="1">
      <alignment vertical="center"/>
    </xf>
    <xf numFmtId="10" fontId="0" fillId="0" borderId="0" xfId="0" applyNumberFormat="1" applyAlignment="1"/>
    <xf numFmtId="0" fontId="10" fillId="0" borderId="0" xfId="628" applyFont="1" applyFill="1" applyAlignment="1">
      <alignment horizontal="center" vertical="center" shrinkToFit="1"/>
    </xf>
    <xf numFmtId="10" fontId="10" fillId="0" borderId="0" xfId="628" applyNumberFormat="1" applyFont="1" applyFill="1" applyAlignment="1">
      <alignment horizontal="center" vertical="center" shrinkToFit="1"/>
    </xf>
    <xf numFmtId="0" fontId="12" fillId="0" borderId="0" xfId="628" applyFont="1" applyFill="1" applyAlignment="1">
      <alignment horizontal="left" vertical="center" wrapText="1"/>
    </xf>
    <xf numFmtId="10" fontId="24" fillId="0" borderId="0" xfId="1072" applyNumberFormat="1" applyFont="1" applyFill="1" applyBorder="1" applyAlignment="1">
      <alignment horizontal="right" vertical="center"/>
    </xf>
    <xf numFmtId="0" fontId="25" fillId="0" borderId="1" xfId="1072" applyFont="1" applyFill="1" applyBorder="1" applyAlignment="1">
      <alignment horizontal="center" vertical="center"/>
    </xf>
    <xf numFmtId="196" fontId="25" fillId="0" borderId="1" xfId="998" applyNumberFormat="1" applyFont="1" applyFill="1" applyBorder="1" applyAlignment="1">
      <alignment horizontal="center" vertical="center" wrapText="1"/>
    </xf>
    <xf numFmtId="10" fontId="25" fillId="0" borderId="1" xfId="998" applyNumberFormat="1" applyFont="1" applyFill="1" applyBorder="1" applyAlignment="1">
      <alignment horizontal="center" vertical="center" wrapText="1"/>
    </xf>
    <xf numFmtId="49" fontId="25" fillId="0" borderId="1" xfId="0" applyNumberFormat="1" applyFont="1" applyFill="1" applyBorder="1" applyAlignment="1" applyProtection="1">
      <alignment vertical="center" wrapText="1"/>
    </xf>
    <xf numFmtId="197" fontId="25" fillId="0" borderId="1" xfId="998" applyNumberFormat="1" applyFont="1" applyFill="1" applyBorder="1" applyAlignment="1">
      <alignment horizontal="right" vertical="center" wrapText="1"/>
    </xf>
    <xf numFmtId="10" fontId="24" fillId="0" borderId="1" xfId="3" applyNumberFormat="1" applyFont="1" applyFill="1" applyBorder="1" applyAlignment="1" applyProtection="1">
      <alignment horizontal="right" vertical="center" wrapText="1"/>
      <protection locked="0"/>
    </xf>
    <xf numFmtId="0" fontId="24" fillId="0" borderId="1" xfId="648" applyNumberFormat="1" applyFont="1" applyFill="1" applyBorder="1" applyAlignment="1">
      <alignment horizontal="left" vertical="center" wrapText="1"/>
    </xf>
    <xf numFmtId="197" fontId="24" fillId="0" borderId="1" xfId="998" applyNumberFormat="1" applyFont="1" applyFill="1" applyBorder="1" applyAlignment="1">
      <alignment horizontal="right" vertical="center" wrapText="1"/>
    </xf>
    <xf numFmtId="0" fontId="25" fillId="0" borderId="1" xfId="998" applyFont="1" applyFill="1" applyBorder="1" applyAlignment="1">
      <alignment horizontal="distributed" vertical="center" wrapText="1"/>
    </xf>
    <xf numFmtId="0" fontId="25" fillId="0" borderId="1" xfId="648" applyNumberFormat="1" applyFont="1" applyFill="1" applyBorder="1" applyAlignment="1">
      <alignment horizontal="left" vertical="center" wrapText="1"/>
    </xf>
    <xf numFmtId="0" fontId="24" fillId="0" borderId="1" xfId="648" applyNumberFormat="1" applyFont="1" applyFill="1" applyBorder="1" applyAlignment="1">
      <alignment horizontal="left" vertical="center" wrapText="1" indent="1"/>
    </xf>
    <xf numFmtId="197" fontId="12" fillId="0" borderId="1" xfId="0" applyNumberFormat="1" applyFont="1" applyFill="1" applyBorder="1" applyAlignment="1">
      <alignment horizontal="right" vertical="center" wrapText="1"/>
    </xf>
    <xf numFmtId="0" fontId="25" fillId="0" borderId="1" xfId="998" applyFont="1" applyFill="1" applyBorder="1" applyAlignment="1">
      <alignment horizontal="left" vertical="center" wrapText="1"/>
    </xf>
    <xf numFmtId="197" fontId="11" fillId="0" borderId="1" xfId="0" applyNumberFormat="1" applyFont="1" applyFill="1" applyBorder="1" applyAlignment="1">
      <alignment horizontal="right" vertical="center" wrapText="1"/>
    </xf>
    <xf numFmtId="41" fontId="0" fillId="0" borderId="0" xfId="0" applyNumberFormat="1" applyAlignment="1"/>
    <xf numFmtId="198" fontId="0" fillId="0" borderId="0" xfId="0" applyNumberFormat="1" applyAlignment="1"/>
    <xf numFmtId="0" fontId="0" fillId="0" borderId="0" xfId="0" applyFont="1" applyAlignment="1"/>
    <xf numFmtId="0" fontId="9" fillId="0" borderId="0" xfId="648" applyAlignment="1"/>
    <xf numFmtId="0" fontId="32" fillId="3" borderId="0" xfId="648" applyFont="1" applyFill="1" applyAlignment="1"/>
    <xf numFmtId="10" fontId="9" fillId="0" borderId="0" xfId="648" applyNumberFormat="1" applyAlignment="1"/>
    <xf numFmtId="0" fontId="10" fillId="0" borderId="0" xfId="628" applyFont="1" applyAlignment="1">
      <alignment horizontal="center" vertical="center" shrinkToFit="1"/>
    </xf>
    <xf numFmtId="0" fontId="33" fillId="3" borderId="0" xfId="628" applyFont="1" applyFill="1" applyAlignment="1">
      <alignment horizontal="center" vertical="center" shrinkToFit="1"/>
    </xf>
    <xf numFmtId="10" fontId="10" fillId="0" borderId="0" xfId="628" applyNumberFormat="1" applyFont="1" applyAlignment="1">
      <alignment horizontal="center" vertical="center" shrinkToFit="1"/>
    </xf>
    <xf numFmtId="0" fontId="12" fillId="0" borderId="0" xfId="628" applyFont="1" applyAlignment="1">
      <alignment horizontal="left" vertical="center" wrapText="1"/>
    </xf>
    <xf numFmtId="0" fontId="34" fillId="0" borderId="0" xfId="628" applyFont="1" applyFill="1" applyAlignment="1">
      <alignment horizontal="left" vertical="center" wrapText="1"/>
    </xf>
    <xf numFmtId="10" fontId="24" fillId="0" borderId="0" xfId="648" applyNumberFormat="1" applyFont="1" applyAlignment="1">
      <alignment horizontal="right" vertical="center"/>
    </xf>
    <xf numFmtId="0" fontId="25" fillId="0" borderId="1" xfId="648" applyFont="1" applyFill="1" applyBorder="1" applyAlignment="1">
      <alignment horizontal="center" vertical="center" wrapText="1"/>
    </xf>
    <xf numFmtId="201" fontId="25" fillId="0" borderId="1" xfId="1" applyNumberFormat="1" applyFont="1" applyFill="1" applyBorder="1" applyAlignment="1">
      <alignment horizontal="right" vertical="center" wrapText="1"/>
    </xf>
    <xf numFmtId="201" fontId="35" fillId="0" borderId="1" xfId="1" applyNumberFormat="1" applyFont="1" applyFill="1" applyBorder="1" applyAlignment="1">
      <alignment horizontal="right" vertical="center" wrapText="1"/>
    </xf>
    <xf numFmtId="201" fontId="27" fillId="0" borderId="1" xfId="0" applyNumberFormat="1" applyFont="1" applyFill="1" applyBorder="1" applyAlignment="1" applyProtection="1">
      <alignment horizontal="right" vertical="center"/>
      <protection locked="0"/>
    </xf>
    <xf numFmtId="198" fontId="24" fillId="0" borderId="1" xfId="998" applyNumberFormat="1" applyFont="1" applyFill="1" applyBorder="1" applyAlignment="1">
      <alignment horizontal="right" vertical="center" wrapText="1"/>
    </xf>
    <xf numFmtId="0" fontId="27" fillId="3" borderId="1" xfId="0" applyFont="1" applyFill="1" applyBorder="1" applyAlignment="1" applyProtection="1">
      <alignment horizontal="right" vertical="center"/>
      <protection locked="0"/>
    </xf>
    <xf numFmtId="200" fontId="12" fillId="0" borderId="1" xfId="0" applyNumberFormat="1" applyFont="1" applyBorder="1" applyAlignment="1">
      <alignment horizontal="right" vertical="center" wrapText="1"/>
    </xf>
    <xf numFmtId="201" fontId="27" fillId="0" borderId="1" xfId="0" applyNumberFormat="1" applyFont="1" applyFill="1" applyBorder="1" applyAlignment="1" applyProtection="1">
      <alignment horizontal="right" vertical="center"/>
    </xf>
    <xf numFmtId="3" fontId="27" fillId="3" borderId="1" xfId="0" applyNumberFormat="1" applyFont="1" applyFill="1" applyBorder="1" applyAlignment="1" applyProtection="1">
      <alignment horizontal="right" vertical="center" wrapText="1"/>
      <protection locked="0"/>
    </xf>
    <xf numFmtId="201" fontId="27" fillId="0" borderId="1" xfId="0" applyNumberFormat="1" applyFont="1" applyFill="1" applyBorder="1" applyAlignment="1" applyProtection="1">
      <alignment horizontal="right" vertical="center" wrapText="1"/>
      <protection locked="0"/>
    </xf>
    <xf numFmtId="201" fontId="36" fillId="0" borderId="1" xfId="1333" applyNumberFormat="1" applyFont="1" applyFill="1" applyBorder="1" applyAlignment="1" applyProtection="1">
      <alignment horizontal="right" vertical="center"/>
    </xf>
    <xf numFmtId="201" fontId="37" fillId="0" borderId="1" xfId="1333" applyNumberFormat="1" applyFont="1" applyFill="1" applyBorder="1" applyAlignment="1" applyProtection="1">
      <alignment horizontal="right" vertical="center"/>
    </xf>
    <xf numFmtId="201" fontId="25" fillId="0" borderId="1" xfId="628" applyNumberFormat="1" applyFont="1" applyFill="1" applyBorder="1" applyAlignment="1">
      <alignment horizontal="right" vertical="center" wrapText="1"/>
    </xf>
    <xf numFmtId="201" fontId="24" fillId="0" borderId="1" xfId="628" applyNumberFormat="1" applyFont="1" applyFill="1" applyBorder="1" applyAlignment="1">
      <alignment horizontal="right" vertical="center" wrapText="1"/>
    </xf>
    <xf numFmtId="198" fontId="24" fillId="0" borderId="1" xfId="628" applyNumberFormat="1" applyFont="1" applyFill="1" applyBorder="1" applyAlignment="1">
      <alignment horizontal="right" vertical="center" wrapText="1"/>
    </xf>
    <xf numFmtId="198" fontId="24" fillId="3" borderId="1" xfId="628" applyNumberFormat="1" applyFont="1" applyFill="1" applyBorder="1" applyAlignment="1">
      <alignment horizontal="right" vertical="center" wrapText="1"/>
    </xf>
    <xf numFmtId="200" fontId="12" fillId="0" borderId="1" xfId="628" applyNumberFormat="1" applyFont="1" applyFill="1" applyBorder="1" applyAlignment="1">
      <alignment horizontal="right" vertical="center" wrapText="1"/>
    </xf>
    <xf numFmtId="198" fontId="25" fillId="0" borderId="1" xfId="998" applyNumberFormat="1" applyFont="1" applyFill="1" applyBorder="1" applyAlignment="1">
      <alignment horizontal="right" vertical="center" wrapText="1"/>
    </xf>
    <xf numFmtId="198" fontId="25" fillId="3" borderId="1" xfId="998" applyNumberFormat="1" applyFont="1" applyFill="1" applyBorder="1" applyAlignment="1">
      <alignment horizontal="right" vertical="center" wrapText="1"/>
    </xf>
    <xf numFmtId="198" fontId="24" fillId="3" borderId="1" xfId="998" applyNumberFormat="1" applyFont="1" applyFill="1" applyBorder="1" applyAlignment="1">
      <alignment horizontal="right" vertical="center" wrapText="1"/>
    </xf>
    <xf numFmtId="198" fontId="24" fillId="0" borderId="1" xfId="1" applyNumberFormat="1" applyFont="1" applyFill="1" applyBorder="1" applyAlignment="1">
      <alignment horizontal="right" vertical="center" wrapText="1"/>
    </xf>
    <xf numFmtId="201" fontId="25" fillId="0" borderId="1" xfId="998" applyNumberFormat="1" applyFont="1" applyFill="1" applyBorder="1" applyAlignment="1">
      <alignment horizontal="right" vertical="center" wrapText="1"/>
    </xf>
    <xf numFmtId="201" fontId="24" fillId="0" borderId="1" xfId="1" applyNumberFormat="1" applyFont="1" applyFill="1" applyBorder="1" applyAlignment="1">
      <alignment horizontal="right" vertical="center" wrapText="1"/>
    </xf>
    <xf numFmtId="201" fontId="24" fillId="0" borderId="1" xfId="965" applyNumberFormat="1" applyFont="1" applyFill="1" applyBorder="1" applyAlignment="1">
      <alignment horizontal="right" vertical="center" wrapText="1"/>
    </xf>
    <xf numFmtId="201" fontId="11" fillId="0" borderId="1" xfId="0" applyNumberFormat="1" applyFont="1" applyFill="1" applyBorder="1" applyAlignment="1">
      <alignment horizontal="right" vertical="center" wrapText="1"/>
    </xf>
    <xf numFmtId="201" fontId="25" fillId="0" borderId="1" xfId="965" applyNumberFormat="1" applyFont="1" applyFill="1" applyBorder="1" applyAlignment="1">
      <alignment horizontal="right" vertical="center" wrapText="1"/>
    </xf>
    <xf numFmtId="0" fontId="11"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1" fontId="25" fillId="0" borderId="1" xfId="0" applyNumberFormat="1" applyFont="1" applyFill="1" applyBorder="1" applyAlignment="1">
      <alignment horizontal="right" vertical="center" wrapText="1"/>
    </xf>
    <xf numFmtId="198" fontId="25" fillId="0" borderId="1" xfId="1" applyNumberFormat="1" applyFont="1" applyFill="1" applyBorder="1" applyAlignment="1">
      <alignment horizontal="right" vertical="center" wrapText="1"/>
    </xf>
    <xf numFmtId="198" fontId="25" fillId="3" borderId="1" xfId="1" applyNumberFormat="1" applyFont="1" applyFill="1" applyBorder="1" applyAlignment="1">
      <alignment horizontal="right" vertical="center" wrapText="1"/>
    </xf>
    <xf numFmtId="200" fontId="11" fillId="0" borderId="1" xfId="628" applyNumberFormat="1" applyFont="1" applyFill="1" applyBorder="1" applyAlignment="1">
      <alignment horizontal="right" vertical="center" wrapText="1"/>
    </xf>
    <xf numFmtId="41" fontId="9" fillId="0" borderId="0" xfId="648" applyNumberFormat="1" applyAlignment="1"/>
    <xf numFmtId="198" fontId="9" fillId="0" borderId="0" xfId="648" applyNumberFormat="1" applyAlignment="1"/>
    <xf numFmtId="0" fontId="24" fillId="0" borderId="0" xfId="648" applyFont="1" applyAlignment="1"/>
    <xf numFmtId="0" fontId="9" fillId="0" borderId="0" xfId="648" applyFill="1" applyAlignment="1"/>
    <xf numFmtId="0" fontId="10" fillId="2" borderId="0" xfId="628" applyFont="1" applyFill="1" applyAlignment="1">
      <alignment horizontal="center" vertical="center" shrinkToFit="1"/>
    </xf>
    <xf numFmtId="10" fontId="10" fillId="2" borderId="0" xfId="628" applyNumberFormat="1" applyFont="1" applyFill="1" applyAlignment="1">
      <alignment horizontal="center" vertical="center" shrinkToFit="1"/>
    </xf>
    <xf numFmtId="0" fontId="12" fillId="2" borderId="0" xfId="628" applyFont="1" applyFill="1" applyAlignment="1">
      <alignment horizontal="left" vertical="center" wrapText="1"/>
    </xf>
    <xf numFmtId="10" fontId="24" fillId="2" borderId="0" xfId="648" applyNumberFormat="1" applyFont="1" applyFill="1" applyAlignment="1">
      <alignment horizontal="right" vertical="center"/>
    </xf>
    <xf numFmtId="0" fontId="25" fillId="0" borderId="1" xfId="1072" applyFont="1" applyFill="1" applyBorder="1" applyAlignment="1">
      <alignment horizontal="distributed" vertical="center" wrapText="1" indent="3"/>
    </xf>
    <xf numFmtId="201" fontId="24" fillId="0" borderId="1" xfId="998" applyNumberFormat="1" applyFont="1" applyFill="1" applyBorder="1" applyAlignment="1">
      <alignment horizontal="right" vertical="center" wrapText="1"/>
    </xf>
    <xf numFmtId="41" fontId="24" fillId="0" borderId="1" xfId="998" applyNumberFormat="1" applyFont="1" applyBorder="1" applyAlignment="1">
      <alignment horizontal="right" vertical="center" wrapText="1"/>
    </xf>
    <xf numFmtId="0" fontId="24" fillId="0" borderId="1" xfId="892" applyNumberFormat="1" applyFont="1" applyFill="1" applyBorder="1" applyAlignment="1">
      <alignment horizontal="left" vertical="center" wrapText="1"/>
    </xf>
    <xf numFmtId="0" fontId="25" fillId="0" borderId="1" xfId="1072" applyFont="1" applyFill="1" applyBorder="1" applyAlignment="1">
      <alignment horizontal="left" vertical="center" wrapText="1"/>
    </xf>
    <xf numFmtId="0" fontId="24" fillId="0" borderId="1" xfId="892" applyNumberFormat="1" applyFont="1" applyFill="1" applyBorder="1" applyAlignment="1">
      <alignment horizontal="left" vertical="center" wrapText="1" indent="2"/>
    </xf>
    <xf numFmtId="200" fontId="11" fillId="0" borderId="1" xfId="0" applyNumberFormat="1" applyFont="1" applyBorder="1" applyAlignment="1">
      <alignment horizontal="right" vertical="center" wrapText="1"/>
    </xf>
    <xf numFmtId="0" fontId="24" fillId="0" borderId="1" xfId="892" applyNumberFormat="1" applyFont="1" applyFill="1" applyBorder="1" applyAlignment="1">
      <alignment horizontal="left" vertical="center" wrapText="1" indent="1"/>
    </xf>
    <xf numFmtId="0" fontId="25" fillId="0" borderId="1" xfId="892" applyNumberFormat="1" applyFont="1" applyFill="1" applyBorder="1" applyAlignment="1">
      <alignment horizontal="left" vertical="center" wrapText="1"/>
    </xf>
    <xf numFmtId="41" fontId="9" fillId="0" borderId="0" xfId="648" applyNumberFormat="1" applyFill="1" applyAlignment="1"/>
    <xf numFmtId="0" fontId="38" fillId="2" borderId="0" xfId="628" applyFont="1" applyFill="1" applyAlignment="1">
      <alignment vertical="center" shrinkToFit="1"/>
    </xf>
    <xf numFmtId="196" fontId="9" fillId="2" borderId="0" xfId="1072" applyNumberFormat="1" applyFont="1" applyFill="1" applyBorder="1" applyAlignment="1">
      <alignment vertical="center"/>
    </xf>
    <xf numFmtId="0" fontId="9" fillId="2" borderId="0" xfId="648" applyFill="1" applyAlignment="1"/>
    <xf numFmtId="0" fontId="9" fillId="2" borderId="0" xfId="697" applyFill="1" applyAlignment="1"/>
    <xf numFmtId="202" fontId="24" fillId="0" borderId="0" xfId="895" applyNumberFormat="1" applyFont="1" applyFill="1" applyBorder="1" applyAlignment="1" applyProtection="1">
      <alignment horizontal="left" vertical="center"/>
    </xf>
    <xf numFmtId="0" fontId="24" fillId="0" borderId="0" xfId="648" applyFont="1" applyFill="1" applyBorder="1" applyAlignment="1">
      <alignment vertical="center"/>
    </xf>
    <xf numFmtId="0" fontId="24" fillId="0" borderId="0" xfId="648" applyFont="1" applyFill="1" applyAlignment="1">
      <alignment vertical="center"/>
    </xf>
    <xf numFmtId="202" fontId="26" fillId="0" borderId="0" xfId="895" applyNumberFormat="1" applyFont="1" applyFill="1" applyBorder="1" applyAlignment="1" applyProtection="1">
      <alignment horizontal="right" vertical="center"/>
    </xf>
    <xf numFmtId="200" fontId="24" fillId="0" borderId="1" xfId="3" applyNumberFormat="1" applyFont="1" applyFill="1" applyBorder="1" applyAlignment="1" applyProtection="1">
      <alignment horizontal="right" vertical="center" wrapText="1"/>
      <protection locked="0"/>
    </xf>
    <xf numFmtId="201" fontId="39" fillId="0" borderId="1" xfId="0" applyNumberFormat="1" applyFont="1" applyFill="1" applyBorder="1" applyAlignment="1">
      <alignment horizontal="right" vertical="center" wrapText="1"/>
    </xf>
    <xf numFmtId="201" fontId="27" fillId="0" borderId="1" xfId="0" applyNumberFormat="1" applyFont="1" applyFill="1" applyBorder="1" applyAlignment="1">
      <alignment horizontal="right" vertical="center" wrapText="1"/>
    </xf>
    <xf numFmtId="201" fontId="24" fillId="0" borderId="1" xfId="0" applyNumberFormat="1" applyFont="1" applyFill="1" applyBorder="1" applyAlignment="1" applyProtection="1">
      <alignment horizontal="right" vertical="center" wrapText="1"/>
    </xf>
    <xf numFmtId="201" fontId="12" fillId="0" borderId="1" xfId="0" applyNumberFormat="1" applyFont="1" applyFill="1" applyBorder="1" applyAlignment="1">
      <alignment horizontal="right" vertical="center" wrapText="1"/>
    </xf>
    <xf numFmtId="41" fontId="24" fillId="0" borderId="1" xfId="965" applyNumberFormat="1" applyFont="1" applyFill="1" applyBorder="1" applyAlignment="1">
      <alignment horizontal="right" vertical="center" wrapText="1"/>
    </xf>
    <xf numFmtId="41" fontId="12" fillId="0" borderId="1" xfId="0" applyNumberFormat="1" applyFont="1" applyFill="1" applyBorder="1" applyAlignment="1">
      <alignment horizontal="right" vertical="center" wrapText="1"/>
    </xf>
    <xf numFmtId="200" fontId="24" fillId="0" borderId="1" xfId="3" applyNumberFormat="1" applyFont="1" applyFill="1" applyBorder="1" applyAlignment="1">
      <alignment horizontal="right" vertical="center" wrapText="1"/>
    </xf>
    <xf numFmtId="201" fontId="25" fillId="0" borderId="1" xfId="0" applyNumberFormat="1" applyFont="1" applyFill="1" applyBorder="1" applyAlignment="1" applyProtection="1">
      <alignment horizontal="right" vertical="center" wrapText="1"/>
    </xf>
    <xf numFmtId="200" fontId="25" fillId="0" borderId="1" xfId="3" applyNumberFormat="1" applyFont="1" applyFill="1" applyBorder="1" applyAlignment="1" applyProtection="1">
      <alignment horizontal="right" vertical="center" wrapText="1"/>
      <protection locked="0"/>
    </xf>
    <xf numFmtId="0" fontId="11" fillId="0" borderId="1" xfId="0" applyFont="1" applyBorder="1" applyAlignment="1">
      <alignment horizontal="distributed" vertical="center" wrapText="1"/>
    </xf>
    <xf numFmtId="49" fontId="24" fillId="0" borderId="1" xfId="0" applyNumberFormat="1" applyFont="1" applyFill="1" applyBorder="1" applyAlignment="1" applyProtection="1">
      <alignment horizontal="center" vertical="center" wrapText="1"/>
    </xf>
    <xf numFmtId="41" fontId="24" fillId="0" borderId="1" xfId="628" applyNumberFormat="1" applyFont="1" applyFill="1" applyBorder="1" applyAlignment="1">
      <alignment horizontal="right" vertical="center" wrapText="1"/>
    </xf>
    <xf numFmtId="200" fontId="25" fillId="0" borderId="1" xfId="3" applyNumberFormat="1" applyFont="1" applyFill="1" applyBorder="1" applyAlignment="1">
      <alignment horizontal="right" vertical="center" wrapText="1"/>
    </xf>
    <xf numFmtId="0" fontId="40" fillId="2" borderId="0" xfId="554" applyFont="1" applyFill="1">
      <alignment vertical="center"/>
    </xf>
    <xf numFmtId="0" fontId="41" fillId="0" borderId="0" xfId="0" applyFont="1" applyAlignment="1"/>
    <xf numFmtId="0" fontId="0" fillId="0" borderId="0" xfId="0" applyFill="1" applyAlignment="1"/>
    <xf numFmtId="0" fontId="42" fillId="0" borderId="0" xfId="904" applyFont="1" applyFill="1" applyAlignment="1">
      <alignment horizontal="center" vertical="center"/>
    </xf>
    <xf numFmtId="0" fontId="12" fillId="0" borderId="0" xfId="904" applyFont="1" applyFill="1" applyAlignment="1">
      <alignment horizontal="left" vertical="center"/>
    </xf>
    <xf numFmtId="0" fontId="12" fillId="0" borderId="0" xfId="0" applyFont="1" applyFill="1" applyAlignment="1">
      <alignment vertical="center"/>
    </xf>
    <xf numFmtId="0" fontId="12" fillId="0" borderId="0" xfId="904" applyFont="1" applyFill="1" applyAlignment="1">
      <alignment horizontal="right" vertical="center"/>
    </xf>
    <xf numFmtId="0" fontId="12" fillId="0" borderId="1" xfId="0" applyFont="1" applyFill="1" applyBorder="1" applyAlignment="1">
      <alignment horizontal="left" vertical="center" wrapText="1"/>
    </xf>
    <xf numFmtId="198" fontId="24" fillId="0" borderId="1" xfId="0" applyNumberFormat="1" applyFont="1" applyFill="1" applyBorder="1" applyAlignment="1">
      <alignment vertical="center" wrapText="1"/>
    </xf>
    <xf numFmtId="200" fontId="24" fillId="0" borderId="1" xfId="3" applyNumberFormat="1" applyFont="1" applyFill="1" applyBorder="1" applyAlignment="1">
      <alignment vertical="center" wrapText="1"/>
    </xf>
    <xf numFmtId="0" fontId="12"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198" fontId="25" fillId="0" borderId="1" xfId="0" applyNumberFormat="1" applyFont="1" applyFill="1" applyBorder="1" applyAlignment="1">
      <alignment vertical="center" wrapText="1"/>
    </xf>
    <xf numFmtId="200" fontId="25" fillId="0" borderId="1" xfId="3" applyNumberFormat="1" applyFont="1" applyFill="1" applyBorder="1" applyAlignment="1">
      <alignment vertical="center" wrapText="1"/>
    </xf>
    <xf numFmtId="0" fontId="41" fillId="0" borderId="0" xfId="0" applyFont="1" applyFill="1" applyAlignment="1"/>
    <xf numFmtId="198" fontId="9" fillId="0" borderId="0" xfId="648" applyNumberFormat="1" applyFont="1" applyFill="1" applyAlignment="1">
      <alignment horizontal="center" vertical="center" wrapText="1"/>
    </xf>
    <xf numFmtId="0" fontId="13" fillId="0" borderId="0" xfId="554" applyFont="1" applyFill="1" applyAlignment="1">
      <alignment horizontal="center" vertical="center"/>
    </xf>
    <xf numFmtId="0" fontId="13" fillId="2" borderId="0" xfId="554" applyFont="1" applyFill="1" applyAlignment="1">
      <alignment horizontal="center" vertical="center"/>
    </xf>
    <xf numFmtId="0" fontId="13" fillId="0" borderId="0" xfId="998" applyFont="1" applyProtection="1">
      <alignment vertical="center"/>
    </xf>
    <xf numFmtId="0" fontId="31" fillId="0" borderId="0" xfId="998" applyFont="1" applyAlignment="1" applyProtection="1">
      <alignment horizontal="center" vertical="center"/>
    </xf>
    <xf numFmtId="0" fontId="31" fillId="0" borderId="0" xfId="998" applyFont="1" applyProtection="1">
      <alignment vertical="center"/>
    </xf>
    <xf numFmtId="0" fontId="9" fillId="0" borderId="0" xfId="998" applyProtection="1">
      <alignment vertical="center"/>
    </xf>
    <xf numFmtId="0" fontId="9" fillId="2" borderId="0" xfId="998" applyFill="1" applyProtection="1">
      <alignment vertical="center"/>
    </xf>
    <xf numFmtId="10" fontId="9" fillId="0" borderId="0" xfId="998" applyNumberFormat="1" applyProtection="1">
      <alignment vertical="center"/>
    </xf>
    <xf numFmtId="198" fontId="9" fillId="0" borderId="0" xfId="648" applyNumberFormat="1" applyAlignment="1" applyProtection="1"/>
    <xf numFmtId="0" fontId="9" fillId="0" borderId="0" xfId="998" applyFill="1" applyProtection="1">
      <alignment vertical="center"/>
    </xf>
    <xf numFmtId="0" fontId="43" fillId="0" borderId="0" xfId="998" applyFont="1" applyFill="1" applyAlignment="1" applyProtection="1">
      <alignment horizontal="center" vertical="center"/>
    </xf>
    <xf numFmtId="0" fontId="13" fillId="0" borderId="0" xfId="998" applyFont="1" applyFill="1" applyProtection="1">
      <alignment vertical="center"/>
    </xf>
    <xf numFmtId="0" fontId="24" fillId="0" borderId="0" xfId="998" applyFont="1" applyFill="1" applyProtection="1">
      <alignment vertical="center"/>
    </xf>
    <xf numFmtId="196" fontId="25" fillId="0" borderId="4" xfId="998" applyNumberFormat="1" applyFont="1" applyFill="1" applyBorder="1" applyAlignment="1" applyProtection="1">
      <alignment horizontal="center" vertical="center" wrapText="1"/>
    </xf>
    <xf numFmtId="0" fontId="25" fillId="0" borderId="1" xfId="998" applyFont="1" applyFill="1" applyBorder="1" applyAlignment="1" applyProtection="1">
      <alignment horizontal="distributed" vertical="center" wrapText="1" indent="3"/>
    </xf>
    <xf numFmtId="0" fontId="25" fillId="0" borderId="5" xfId="998" applyNumberFormat="1" applyFont="1" applyFill="1" applyBorder="1" applyAlignment="1" applyProtection="1">
      <alignment horizontal="left" vertical="center" wrapText="1"/>
    </xf>
    <xf numFmtId="201" fontId="25" fillId="0" borderId="1" xfId="0" applyNumberFormat="1" applyFont="1" applyFill="1" applyBorder="1" applyAlignment="1" applyProtection="1">
      <alignment horizontal="right" vertical="center" wrapText="1"/>
      <protection locked="0"/>
    </xf>
    <xf numFmtId="49" fontId="25" fillId="4" borderId="1" xfId="0" applyNumberFormat="1" applyFont="1" applyFill="1" applyBorder="1" applyAlignment="1" applyProtection="1">
      <alignment horizontal="left" vertical="center" wrapText="1" indent="2"/>
    </xf>
    <xf numFmtId="198" fontId="24" fillId="0" borderId="1" xfId="0" applyNumberFormat="1" applyFont="1" applyFill="1" applyBorder="1" applyAlignment="1" applyProtection="1">
      <alignment horizontal="right" vertical="center" wrapText="1"/>
      <protection locked="0"/>
    </xf>
    <xf numFmtId="0" fontId="24" fillId="0" borderId="5" xfId="998" applyNumberFormat="1" applyFont="1" applyFill="1" applyBorder="1" applyAlignment="1" applyProtection="1">
      <alignment horizontal="left" vertical="center" wrapText="1"/>
    </xf>
    <xf numFmtId="49" fontId="24" fillId="4" borderId="1" xfId="0" applyNumberFormat="1" applyFont="1" applyFill="1" applyBorder="1" applyAlignment="1" applyProtection="1">
      <alignment horizontal="left" vertical="center" wrapText="1" indent="4"/>
    </xf>
    <xf numFmtId="196" fontId="25" fillId="0" borderId="1" xfId="998" applyNumberFormat="1" applyFont="1" applyFill="1" applyBorder="1" applyAlignment="1" applyProtection="1">
      <alignment horizontal="center" vertical="center" wrapText="1"/>
    </xf>
    <xf numFmtId="0" fontId="25" fillId="0" borderId="1" xfId="998" applyNumberFormat="1" applyFont="1" applyFill="1" applyBorder="1" applyAlignment="1">
      <alignment horizontal="center" vertical="center" wrapText="1"/>
    </xf>
    <xf numFmtId="201" fontId="24" fillId="0" borderId="1" xfId="0" applyNumberFormat="1" applyFont="1" applyFill="1" applyBorder="1" applyAlignment="1" applyProtection="1">
      <alignment horizontal="right" vertical="center" wrapText="1"/>
      <protection locked="0"/>
    </xf>
    <xf numFmtId="0" fontId="25" fillId="0" borderId="6" xfId="0" applyFont="1" applyFill="1" applyBorder="1" applyAlignment="1" applyProtection="1">
      <alignment horizontal="left" vertical="center"/>
    </xf>
    <xf numFmtId="49" fontId="25" fillId="0" borderId="1" xfId="0" applyNumberFormat="1" applyFont="1" applyFill="1" applyBorder="1" applyAlignment="1" applyProtection="1">
      <alignment horizontal="left" vertical="center" wrapText="1" indent="2"/>
    </xf>
    <xf numFmtId="0" fontId="24" fillId="0" borderId="6" xfId="0" applyFont="1" applyFill="1" applyBorder="1" applyAlignment="1" applyProtection="1">
      <alignment horizontal="left" vertical="center"/>
    </xf>
    <xf numFmtId="49" fontId="24" fillId="0" borderId="1" xfId="0" applyNumberFormat="1" applyFont="1" applyFill="1" applyBorder="1" applyAlignment="1" applyProtection="1">
      <alignment horizontal="left" vertical="center" wrapText="1" indent="4"/>
    </xf>
    <xf numFmtId="201" fontId="24" fillId="0" borderId="1" xfId="0" applyNumberFormat="1" applyFont="1" applyFill="1" applyBorder="1" applyAlignment="1" applyProtection="1">
      <alignment horizontal="right" vertical="center"/>
      <protection locked="0"/>
    </xf>
    <xf numFmtId="3" fontId="24" fillId="0" borderId="1" xfId="0" applyNumberFormat="1" applyFont="1" applyFill="1" applyBorder="1" applyAlignment="1" applyProtection="1">
      <alignment horizontal="right" vertical="center"/>
      <protection locked="0"/>
    </xf>
    <xf numFmtId="0" fontId="24"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25" fillId="4" borderId="6" xfId="0" applyFont="1" applyFill="1" applyBorder="1" applyAlignment="1" applyProtection="1">
      <alignment horizontal="left" vertical="center"/>
    </xf>
    <xf numFmtId="201" fontId="25" fillId="0" borderId="1" xfId="0" applyNumberFormat="1" applyFont="1" applyFill="1" applyBorder="1" applyAlignment="1" applyProtection="1">
      <alignment horizontal="right" vertical="center"/>
      <protection locked="0"/>
    </xf>
    <xf numFmtId="198" fontId="25" fillId="0" borderId="1" xfId="0" applyNumberFormat="1" applyFont="1" applyFill="1" applyBorder="1" applyAlignment="1" applyProtection="1">
      <alignment horizontal="right" vertical="center" wrapText="1"/>
      <protection locked="0"/>
    </xf>
    <xf numFmtId="10" fontId="43" fillId="0" borderId="0" xfId="998" applyNumberFormat="1" applyFont="1" applyFill="1" applyAlignment="1" applyProtection="1">
      <alignment horizontal="center" vertical="center"/>
    </xf>
    <xf numFmtId="198" fontId="9" fillId="0" borderId="0" xfId="648" applyNumberFormat="1" applyFill="1" applyAlignment="1" applyProtection="1"/>
    <xf numFmtId="10" fontId="24" fillId="0" borderId="0" xfId="998" applyNumberFormat="1" applyFont="1" applyFill="1" applyBorder="1" applyAlignment="1" applyProtection="1">
      <alignment horizontal="right" vertical="center"/>
    </xf>
    <xf numFmtId="198" fontId="13" fillId="0" borderId="0" xfId="648" applyNumberFormat="1" applyFont="1" applyFill="1" applyAlignment="1" applyProtection="1"/>
    <xf numFmtId="0" fontId="31" fillId="0" borderId="0" xfId="998" applyFont="1" applyFill="1" applyAlignment="1" applyProtection="1">
      <alignment horizontal="center" vertical="center" wrapText="1"/>
    </xf>
    <xf numFmtId="0" fontId="31" fillId="0" borderId="0" xfId="998" applyFont="1" applyFill="1" applyAlignment="1" applyProtection="1">
      <alignment horizontal="center" vertical="center"/>
    </xf>
    <xf numFmtId="0" fontId="13" fillId="0" borderId="0" xfId="554" applyFont="1" applyFill="1" applyProtection="1">
      <alignment vertical="center"/>
    </xf>
    <xf numFmtId="200" fontId="25" fillId="0" borderId="1" xfId="3" applyNumberFormat="1" applyFont="1" applyFill="1" applyBorder="1" applyAlignment="1" applyProtection="1">
      <alignment horizontal="right" vertical="center" wrapText="1" shrinkToFit="1"/>
    </xf>
    <xf numFmtId="10" fontId="25" fillId="0" borderId="1" xfId="3" applyNumberFormat="1" applyFont="1" applyFill="1" applyBorder="1" applyAlignment="1" applyProtection="1">
      <alignment horizontal="right" vertical="center" wrapText="1"/>
      <protection locked="0"/>
    </xf>
    <xf numFmtId="200" fontId="24" fillId="0" borderId="1" xfId="3" applyNumberFormat="1" applyFont="1" applyFill="1" applyBorder="1" applyAlignment="1" applyProtection="1">
      <alignment horizontal="right" vertical="center" wrapText="1" shrinkToFit="1"/>
    </xf>
    <xf numFmtId="201" fontId="25" fillId="0" borderId="1" xfId="0" applyNumberFormat="1" applyFont="1" applyFill="1" applyBorder="1" applyAlignment="1" applyProtection="1">
      <alignment horizontal="right" vertical="center"/>
    </xf>
    <xf numFmtId="198" fontId="25" fillId="0" borderId="1" xfId="0" applyNumberFormat="1" applyFont="1" applyFill="1" applyBorder="1" applyAlignment="1" applyProtection="1">
      <alignment horizontal="right" vertical="center" wrapText="1"/>
    </xf>
    <xf numFmtId="49" fontId="25" fillId="0" borderId="6" xfId="0" applyNumberFormat="1" applyFont="1" applyFill="1" applyBorder="1" applyAlignment="1" applyProtection="1">
      <alignment horizontal="left" vertical="center" wrapText="1"/>
    </xf>
    <xf numFmtId="49" fontId="24" fillId="0" borderId="6" xfId="0" applyNumberFormat="1" applyFont="1" applyFill="1" applyBorder="1" applyAlignment="1" applyProtection="1">
      <alignment horizontal="left" vertical="center" wrapText="1"/>
    </xf>
    <xf numFmtId="3" fontId="25" fillId="0" borderId="1" xfId="0" applyNumberFormat="1" applyFont="1" applyFill="1" applyBorder="1" applyAlignment="1" applyProtection="1">
      <alignment horizontal="right" vertical="center"/>
    </xf>
    <xf numFmtId="0" fontId="25" fillId="0" borderId="1" xfId="0" applyNumberFormat="1" applyFont="1" applyFill="1" applyBorder="1" applyAlignment="1" applyProtection="1">
      <alignment horizontal="right" vertical="center"/>
      <protection locked="0"/>
    </xf>
    <xf numFmtId="49" fontId="24" fillId="5" borderId="1" xfId="0" applyNumberFormat="1" applyFont="1" applyFill="1" applyBorder="1" applyAlignment="1" applyProtection="1">
      <alignment horizontal="left" vertical="center" wrapText="1" indent="4"/>
    </xf>
    <xf numFmtId="0" fontId="12" fillId="0" borderId="6" xfId="0" applyFont="1" applyFill="1" applyBorder="1" applyAlignment="1" applyProtection="1">
      <alignment horizontal="left" vertical="center"/>
    </xf>
    <xf numFmtId="49" fontId="12" fillId="0" borderId="1" xfId="0" applyNumberFormat="1" applyFont="1" applyFill="1" applyBorder="1" applyAlignment="1" applyProtection="1">
      <alignment horizontal="left" vertical="center" wrapText="1"/>
    </xf>
    <xf numFmtId="201" fontId="12" fillId="0" borderId="1" xfId="0" applyNumberFormat="1" applyFont="1" applyFill="1" applyBorder="1" applyAlignment="1" applyProtection="1">
      <alignment horizontal="right" vertical="center" wrapText="1"/>
    </xf>
    <xf numFmtId="49" fontId="44" fillId="0" borderId="6" xfId="0" applyNumberFormat="1" applyFont="1" applyFill="1" applyBorder="1" applyAlignment="1" applyProtection="1">
      <alignment horizontal="distributed" vertical="center"/>
    </xf>
    <xf numFmtId="49" fontId="25" fillId="0" borderId="1" xfId="0" applyNumberFormat="1" applyFont="1" applyFill="1" applyBorder="1" applyAlignment="1" applyProtection="1">
      <alignment horizontal="distributed" vertical="center" wrapText="1"/>
    </xf>
    <xf numFmtId="201" fontId="11" fillId="0" borderId="1" xfId="0" applyNumberFormat="1" applyFont="1" applyFill="1" applyBorder="1" applyAlignment="1" applyProtection="1">
      <alignment horizontal="right" vertical="center" wrapText="1"/>
    </xf>
    <xf numFmtId="49" fontId="24" fillId="0" borderId="1" xfId="998" applyNumberFormat="1" applyFont="1" applyFill="1" applyBorder="1" applyAlignment="1" applyProtection="1">
      <alignment horizontal="left" vertical="center"/>
    </xf>
    <xf numFmtId="0" fontId="25" fillId="0" borderId="1" xfId="998" applyFont="1" applyFill="1" applyBorder="1" applyAlignment="1" applyProtection="1">
      <alignment horizontal="left" vertical="center" wrapText="1"/>
    </xf>
    <xf numFmtId="201" fontId="25" fillId="0" borderId="1" xfId="1" applyNumberFormat="1" applyFont="1" applyFill="1" applyBorder="1" applyAlignment="1" applyProtection="1">
      <alignment horizontal="right" vertical="center" wrapText="1"/>
    </xf>
    <xf numFmtId="0" fontId="24" fillId="0" borderId="1" xfId="998" applyFont="1" applyFill="1" applyBorder="1" applyAlignment="1" applyProtection="1">
      <alignment horizontal="left" vertical="center" wrapText="1" indent="2"/>
    </xf>
    <xf numFmtId="201" fontId="24" fillId="0" borderId="1" xfId="1" applyNumberFormat="1" applyFont="1" applyFill="1" applyBorder="1" applyAlignment="1" applyProtection="1">
      <alignment horizontal="right" vertical="center" wrapText="1"/>
    </xf>
    <xf numFmtId="49" fontId="24" fillId="0" borderId="4" xfId="998" applyNumberFormat="1" applyFont="1" applyFill="1" applyBorder="1" applyAlignment="1" applyProtection="1">
      <alignment horizontal="left" vertical="center"/>
    </xf>
    <xf numFmtId="0" fontId="24" fillId="0" borderId="1" xfId="998" applyFont="1" applyFill="1" applyBorder="1" applyAlignment="1" applyProtection="1">
      <alignment horizontal="left" vertical="center" wrapText="1"/>
    </xf>
    <xf numFmtId="201" fontId="12" fillId="0" borderId="1" xfId="0" applyNumberFormat="1" applyFont="1" applyFill="1" applyBorder="1" applyAlignment="1" applyProtection="1">
      <alignment horizontal="right" vertical="center"/>
      <protection locked="0"/>
    </xf>
    <xf numFmtId="49" fontId="24" fillId="0" borderId="4" xfId="998" applyNumberFormat="1" applyFont="1" applyBorder="1" applyAlignment="1" applyProtection="1">
      <alignment horizontal="left" vertical="center"/>
    </xf>
    <xf numFmtId="0" fontId="24" fillId="0" borderId="1" xfId="998" applyFont="1" applyFill="1" applyBorder="1" applyAlignment="1" applyProtection="1">
      <alignment horizontal="left" vertical="center" wrapText="1" indent="4"/>
    </xf>
    <xf numFmtId="201" fontId="12" fillId="0" borderId="1" xfId="0" applyNumberFormat="1" applyFont="1" applyFill="1" applyBorder="1" applyAlignment="1" applyProtection="1">
      <alignment horizontal="right" vertical="center" wrapText="1"/>
      <protection locked="0"/>
    </xf>
    <xf numFmtId="49" fontId="25" fillId="0" borderId="4" xfId="998" applyNumberFormat="1" applyFont="1" applyFill="1" applyBorder="1" applyAlignment="1" applyProtection="1">
      <alignment horizontal="left" vertical="center"/>
    </xf>
    <xf numFmtId="0" fontId="25" fillId="0" borderId="1" xfId="554" applyFont="1" applyFill="1" applyBorder="1" applyAlignment="1" applyProtection="1">
      <alignment horizontal="left" vertical="center" wrapText="1"/>
    </xf>
    <xf numFmtId="49" fontId="25" fillId="0" borderId="4" xfId="998" applyNumberFormat="1" applyFont="1" applyFill="1" applyBorder="1" applyAlignment="1" applyProtection="1">
      <alignment horizontal="distributed" vertical="center" indent="1"/>
    </xf>
    <xf numFmtId="0" fontId="25" fillId="0" borderId="1" xfId="998" applyFont="1" applyFill="1" applyBorder="1" applyAlignment="1" applyProtection="1">
      <alignment horizontal="distributed" vertical="center" wrapText="1"/>
    </xf>
    <xf numFmtId="198" fontId="9" fillId="2" borderId="0" xfId="998" applyNumberFormat="1" applyFill="1" applyProtection="1">
      <alignment vertical="center"/>
    </xf>
    <xf numFmtId="0" fontId="45" fillId="2" borderId="1" xfId="998" applyFont="1" applyFill="1" applyBorder="1" applyProtection="1">
      <alignment vertical="center"/>
    </xf>
    <xf numFmtId="10" fontId="24" fillId="0" borderId="1" xfId="3" applyNumberFormat="1" applyFont="1" applyFill="1" applyBorder="1" applyAlignment="1" applyProtection="1">
      <alignment horizontal="right" vertical="center" wrapText="1" shrinkToFit="1"/>
    </xf>
    <xf numFmtId="196" fontId="9" fillId="0" borderId="0" xfId="998" applyNumberFormat="1" applyProtection="1">
      <alignment vertical="center"/>
    </xf>
    <xf numFmtId="0" fontId="13" fillId="0" borderId="0" xfId="998" applyFont="1">
      <alignment vertical="center"/>
    </xf>
    <xf numFmtId="0" fontId="31" fillId="0" borderId="0" xfId="998" applyFont="1" applyAlignment="1">
      <alignment horizontal="center" vertical="center"/>
    </xf>
    <xf numFmtId="10" fontId="9" fillId="0" borderId="0" xfId="998" applyNumberFormat="1">
      <alignment vertical="center"/>
    </xf>
    <xf numFmtId="0" fontId="46" fillId="0" borderId="0" xfId="0" applyFont="1" applyFill="1" applyAlignment="1">
      <alignment horizontal="center" vertical="center"/>
    </xf>
    <xf numFmtId="0" fontId="13" fillId="0" borderId="0" xfId="998" applyFont="1" applyFill="1">
      <alignment vertical="center"/>
    </xf>
    <xf numFmtId="0" fontId="24" fillId="0" borderId="0" xfId="998" applyFont="1" applyFill="1">
      <alignment vertical="center"/>
    </xf>
    <xf numFmtId="0" fontId="47" fillId="0" borderId="0" xfId="998" applyFont="1" applyFill="1">
      <alignment vertical="center"/>
    </xf>
    <xf numFmtId="196" fontId="25" fillId="0" borderId="4" xfId="998" applyNumberFormat="1" applyFont="1" applyFill="1" applyBorder="1" applyAlignment="1">
      <alignment horizontal="center" vertical="center" wrapText="1"/>
    </xf>
    <xf numFmtId="0" fontId="25" fillId="0" borderId="1" xfId="998" applyFont="1" applyFill="1" applyBorder="1" applyAlignment="1">
      <alignment horizontal="distributed" vertical="center" wrapText="1" indent="3"/>
    </xf>
    <xf numFmtId="0" fontId="12" fillId="3" borderId="6" xfId="0"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201" fontId="11" fillId="0" borderId="1" xfId="0" applyNumberFormat="1" applyFont="1" applyFill="1" applyBorder="1" applyAlignment="1" applyProtection="1">
      <alignment horizontal="right" vertical="center"/>
      <protection locked="0"/>
    </xf>
    <xf numFmtId="201" fontId="11" fillId="0" borderId="1" xfId="0" applyNumberFormat="1" applyFont="1" applyFill="1" applyBorder="1" applyAlignment="1" applyProtection="1">
      <alignment horizontal="right" vertical="center" wrapText="1"/>
      <protection locked="0"/>
    </xf>
    <xf numFmtId="49" fontId="12" fillId="3" borderId="1" xfId="0" applyNumberFormat="1" applyFont="1" applyFill="1" applyBorder="1" applyAlignment="1" applyProtection="1">
      <alignment horizontal="left" vertical="center" wrapText="1"/>
    </xf>
    <xf numFmtId="0" fontId="24" fillId="3" borderId="6" xfId="0" applyFont="1" applyFill="1" applyBorder="1" applyAlignment="1" applyProtection="1">
      <alignment vertical="center"/>
    </xf>
    <xf numFmtId="49" fontId="44" fillId="3" borderId="6" xfId="0" applyNumberFormat="1" applyFont="1" applyFill="1" applyBorder="1" applyAlignment="1" applyProtection="1">
      <alignment horizontal="distributed" vertical="center"/>
    </xf>
    <xf numFmtId="49" fontId="44" fillId="0" borderId="1" xfId="0" applyNumberFormat="1" applyFont="1" applyFill="1" applyBorder="1" applyAlignment="1" applyProtection="1">
      <alignment horizontal="distributed" vertical="center" wrapText="1"/>
    </xf>
    <xf numFmtId="0" fontId="25" fillId="0" borderId="4" xfId="998" applyFont="1" applyFill="1" applyBorder="1" applyAlignment="1">
      <alignment horizontal="left" vertical="center"/>
    </xf>
    <xf numFmtId="0" fontId="25" fillId="0" borderId="1" xfId="554" applyFont="1" applyFill="1" applyBorder="1" applyAlignment="1">
      <alignment horizontal="left" vertical="center"/>
    </xf>
    <xf numFmtId="0" fontId="24" fillId="0" borderId="4" xfId="998" applyFont="1" applyFill="1" applyBorder="1" applyAlignment="1">
      <alignment horizontal="left" vertical="center"/>
    </xf>
    <xf numFmtId="0" fontId="24" fillId="0" borderId="1" xfId="998" applyFont="1" applyFill="1" applyBorder="1" applyAlignment="1">
      <alignment horizontal="left" vertical="center"/>
    </xf>
    <xf numFmtId="201" fontId="24" fillId="0" borderId="1" xfId="0" applyNumberFormat="1" applyFont="1" applyFill="1" applyBorder="1" applyAlignment="1" applyProtection="1">
      <alignment horizontal="right" vertical="center"/>
    </xf>
    <xf numFmtId="201" fontId="24" fillId="0" borderId="1" xfId="1" applyNumberFormat="1" applyFont="1" applyFill="1" applyBorder="1" applyAlignment="1" applyProtection="1">
      <alignment horizontal="right" vertical="center" wrapText="1"/>
      <protection locked="0"/>
    </xf>
    <xf numFmtId="0" fontId="24" fillId="0" borderId="4" xfId="998" applyFont="1" applyBorder="1" applyAlignment="1">
      <alignment horizontal="left" vertical="center"/>
    </xf>
    <xf numFmtId="0" fontId="24" fillId="2" borderId="1" xfId="998" applyFont="1" applyFill="1" applyBorder="1" applyAlignment="1">
      <alignment horizontal="left" vertical="center"/>
    </xf>
    <xf numFmtId="0" fontId="24" fillId="0" borderId="4" xfId="998" applyFont="1" applyFill="1" applyBorder="1" applyAlignment="1" applyProtection="1">
      <alignment horizontal="left" vertical="center"/>
    </xf>
    <xf numFmtId="49" fontId="12" fillId="0" borderId="1" xfId="0" applyNumberFormat="1" applyFont="1" applyFill="1" applyBorder="1" applyAlignment="1" applyProtection="1">
      <alignment horizontal="left" vertical="center" wrapText="1" indent="2"/>
    </xf>
    <xf numFmtId="0" fontId="24" fillId="0" borderId="4" xfId="998" applyFont="1" applyFill="1" applyBorder="1">
      <alignment vertical="center"/>
    </xf>
    <xf numFmtId="0" fontId="25" fillId="0" borderId="1" xfId="998" applyFont="1" applyFill="1" applyBorder="1" applyAlignment="1">
      <alignment horizontal="distributed" vertical="center" indent="1"/>
    </xf>
    <xf numFmtId="10" fontId="46" fillId="0" borderId="0" xfId="0" applyNumberFormat="1" applyFont="1" applyFill="1" applyAlignment="1">
      <alignment horizontal="center" vertical="center"/>
    </xf>
    <xf numFmtId="10" fontId="24" fillId="0" borderId="0" xfId="998" applyNumberFormat="1" applyFont="1" applyFill="1" applyAlignment="1">
      <alignment horizontal="right" vertical="center"/>
    </xf>
    <xf numFmtId="0" fontId="48" fillId="0" borderId="0" xfId="1070" applyFont="1" applyFill="1" applyAlignment="1">
      <alignment vertical="center" wrapText="1"/>
    </xf>
    <xf numFmtId="0" fontId="13" fillId="0" borderId="0" xfId="554" applyFont="1" applyFill="1">
      <alignment vertical="center"/>
    </xf>
    <xf numFmtId="0" fontId="1" fillId="0" borderId="0" xfId="0" applyFont="1" applyFill="1" applyBorder="1" applyAlignment="1"/>
    <xf numFmtId="10" fontId="9" fillId="0" borderId="0" xfId="998" applyNumberFormat="1" applyFill="1" applyProtection="1">
      <alignment vertical="center"/>
    </xf>
    <xf numFmtId="0" fontId="46" fillId="0" borderId="0" xfId="0" applyFont="1" applyFill="1" applyBorder="1" applyAlignment="1">
      <alignment horizontal="center" vertical="center"/>
    </xf>
    <xf numFmtId="0" fontId="11" fillId="3" borderId="6" xfId="0"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protection locked="0"/>
    </xf>
    <xf numFmtId="3" fontId="12" fillId="3" borderId="1" xfId="0" applyNumberFormat="1" applyFont="1" applyFill="1" applyBorder="1" applyAlignment="1" applyProtection="1">
      <alignment horizontal="right" vertical="center"/>
      <protection locked="0"/>
    </xf>
    <xf numFmtId="10" fontId="25" fillId="0" borderId="1" xfId="998" applyNumberFormat="1" applyFont="1" applyFill="1" applyBorder="1" applyAlignment="1" applyProtection="1">
      <alignment horizontal="center" vertical="center" wrapText="1"/>
    </xf>
    <xf numFmtId="10" fontId="24" fillId="2" borderId="1" xfId="3" applyNumberFormat="1" applyFont="1" applyFill="1" applyBorder="1" applyAlignment="1" applyProtection="1">
      <alignment horizontal="right" vertical="center" wrapText="1"/>
      <protection locked="0"/>
    </xf>
    <xf numFmtId="200" fontId="24" fillId="2" borderId="1" xfId="3" applyNumberFormat="1" applyFont="1" applyFill="1" applyBorder="1" applyAlignment="1" applyProtection="1">
      <alignment horizontal="right" vertical="center" wrapText="1"/>
      <protection locked="0"/>
    </xf>
    <xf numFmtId="49" fontId="12" fillId="3" borderId="6" xfId="0" applyNumberFormat="1" applyFont="1" applyFill="1" applyBorder="1" applyAlignment="1" applyProtection="1">
      <alignment horizontal="left" vertical="center" wrapText="1"/>
    </xf>
    <xf numFmtId="49" fontId="11" fillId="3" borderId="6" xfId="0" applyNumberFormat="1" applyFont="1" applyFill="1" applyBorder="1" applyAlignment="1" applyProtection="1">
      <alignment horizontal="left" vertical="center" wrapText="1"/>
    </xf>
    <xf numFmtId="201" fontId="11" fillId="0" borderId="1" xfId="0" applyNumberFormat="1" applyFont="1" applyFill="1" applyBorder="1" applyAlignment="1" applyProtection="1">
      <alignment horizontal="right" vertical="center"/>
    </xf>
    <xf numFmtId="49" fontId="11" fillId="0" borderId="4" xfId="1060" applyNumberFormat="1" applyFont="1" applyFill="1" applyBorder="1" applyAlignment="1" applyProtection="1">
      <alignment horizontal="left" vertical="center"/>
    </xf>
    <xf numFmtId="0" fontId="25" fillId="2" borderId="1" xfId="998" applyFont="1" applyFill="1" applyBorder="1" applyAlignment="1" applyProtection="1">
      <alignment horizontal="left" vertical="center" wrapText="1"/>
    </xf>
    <xf numFmtId="49" fontId="12" fillId="0" borderId="4" xfId="1060" applyNumberFormat="1" applyFont="1" applyBorder="1" applyAlignment="1" applyProtection="1">
      <alignment horizontal="left" vertical="center"/>
    </xf>
    <xf numFmtId="0" fontId="24" fillId="2" borderId="1" xfId="998" applyFont="1" applyFill="1" applyBorder="1" applyAlignment="1" applyProtection="1">
      <alignment horizontal="left" vertical="center" wrapText="1"/>
    </xf>
    <xf numFmtId="201" fontId="24" fillId="2" borderId="1" xfId="0" applyNumberFormat="1" applyFont="1" applyFill="1" applyBorder="1" applyAlignment="1" applyProtection="1">
      <alignment horizontal="right" vertical="center"/>
    </xf>
    <xf numFmtId="201" fontId="24" fillId="2" borderId="1" xfId="0" applyNumberFormat="1" applyFont="1" applyFill="1" applyBorder="1" applyAlignment="1" applyProtection="1">
      <alignment horizontal="right" vertical="center"/>
      <protection locked="0"/>
    </xf>
    <xf numFmtId="49" fontId="12" fillId="0" borderId="4" xfId="1060" applyNumberFormat="1" applyFont="1" applyFill="1" applyBorder="1" applyAlignment="1" applyProtection="1">
      <alignment horizontal="left" vertical="center"/>
    </xf>
    <xf numFmtId="0" fontId="9" fillId="0" borderId="4" xfId="998" applyFill="1" applyBorder="1" applyAlignment="1" applyProtection="1">
      <alignment horizontal="left" vertical="center"/>
    </xf>
    <xf numFmtId="0" fontId="25" fillId="0" borderId="1" xfId="998" applyFont="1" applyFill="1" applyBorder="1" applyAlignment="1" applyProtection="1">
      <alignment horizontal="distributed" vertical="center" wrapText="1" indent="1"/>
    </xf>
    <xf numFmtId="3" fontId="9" fillId="0" borderId="0" xfId="998" applyNumberFormat="1" applyFill="1" applyProtection="1">
      <alignment vertical="center"/>
    </xf>
    <xf numFmtId="0" fontId="25" fillId="0" borderId="4" xfId="998" applyFont="1" applyFill="1" applyBorder="1" applyAlignment="1" applyProtection="1">
      <alignment horizontal="left" vertical="center"/>
    </xf>
    <xf numFmtId="0" fontId="25" fillId="0" borderId="1" xfId="554" applyFont="1" applyFill="1" applyBorder="1" applyAlignment="1" applyProtection="1">
      <alignment horizontal="left" vertical="center"/>
    </xf>
    <xf numFmtId="0" fontId="24" fillId="0" borderId="1" xfId="998" applyFont="1" applyFill="1" applyBorder="1" applyAlignment="1" applyProtection="1">
      <alignment horizontal="left" vertical="center"/>
    </xf>
    <xf numFmtId="3" fontId="9" fillId="0" borderId="0" xfId="998" applyNumberFormat="1">
      <alignment vertical="center"/>
    </xf>
    <xf numFmtId="10" fontId="46" fillId="0" borderId="0" xfId="0" applyNumberFormat="1" applyFont="1" applyFill="1" applyBorder="1" applyAlignment="1">
      <alignment horizontal="center" vertical="center"/>
    </xf>
    <xf numFmtId="0" fontId="49" fillId="0" borderId="0" xfId="0" applyFont="1" applyFill="1" applyBorder="1" applyAlignment="1">
      <alignment horizontal="center" vertical="center"/>
    </xf>
    <xf numFmtId="0" fontId="49" fillId="0" borderId="7" xfId="0" applyFont="1" applyFill="1" applyBorder="1" applyAlignment="1">
      <alignment horizontal="center" vertical="center"/>
    </xf>
    <xf numFmtId="0" fontId="25" fillId="0" borderId="2" xfId="1074" applyFont="1" applyBorder="1" applyAlignment="1">
      <alignment horizontal="center" vertical="center"/>
    </xf>
    <xf numFmtId="0" fontId="25" fillId="0" borderId="4" xfId="1074" applyFont="1" applyBorder="1" applyAlignment="1">
      <alignment horizontal="center" vertical="center"/>
    </xf>
    <xf numFmtId="0" fontId="25" fillId="0" borderId="8" xfId="1074" applyFont="1" applyBorder="1" applyAlignment="1">
      <alignment horizontal="center" vertical="center"/>
    </xf>
    <xf numFmtId="49" fontId="25" fillId="0" borderId="1" xfId="920" applyNumberFormat="1" applyFont="1" applyFill="1" applyBorder="1" applyAlignment="1" applyProtection="1">
      <alignment horizontal="center" vertical="center"/>
    </xf>
    <xf numFmtId="201" fontId="25" fillId="0" borderId="1" xfId="1" applyNumberFormat="1" applyFont="1" applyBorder="1" applyAlignment="1">
      <alignment horizontal="right" vertical="center" wrapText="1"/>
    </xf>
    <xf numFmtId="201" fontId="9" fillId="0" borderId="1" xfId="1" applyNumberFormat="1" applyFont="1" applyBorder="1" applyAlignment="1">
      <alignment horizontal="right" vertical="center" wrapText="1"/>
    </xf>
    <xf numFmtId="201" fontId="6" fillId="0" borderId="1" xfId="0" applyNumberFormat="1" applyFont="1" applyFill="1" applyBorder="1" applyAlignment="1"/>
    <xf numFmtId="201" fontId="24" fillId="0" borderId="1" xfId="1" applyNumberFormat="1" applyFont="1" applyBorder="1" applyAlignment="1">
      <alignment horizontal="right" vertical="center" wrapText="1"/>
    </xf>
    <xf numFmtId="0" fontId="50" fillId="3" borderId="0" xfId="0" applyFont="1" applyFill="1" applyBorder="1" applyAlignment="1">
      <alignment horizontal="left" vertical="top" wrapText="1"/>
    </xf>
    <xf numFmtId="0" fontId="24" fillId="2" borderId="4" xfId="554" applyFont="1" applyFill="1" applyBorder="1" applyAlignment="1">
      <alignment horizontal="left" vertical="center"/>
    </xf>
    <xf numFmtId="0" fontId="12" fillId="0" borderId="0" xfId="0" applyFont="1" applyAlignment="1">
      <alignment horizontal="right"/>
    </xf>
    <xf numFmtId="0" fontId="25" fillId="0" borderId="9" xfId="1074" applyFont="1" applyBorder="1" applyAlignment="1">
      <alignment horizontal="center" vertical="center"/>
    </xf>
    <xf numFmtId="197" fontId="25" fillId="0" borderId="1" xfId="1" applyNumberFormat="1" applyFont="1" applyBorder="1" applyAlignment="1">
      <alignment horizontal="right" vertical="center" wrapText="1"/>
    </xf>
    <xf numFmtId="196" fontId="9" fillId="0" borderId="0" xfId="998" applyNumberFormat="1">
      <alignment vertical="center"/>
    </xf>
    <xf numFmtId="0" fontId="51" fillId="0" borderId="0" xfId="1009" applyFont="1" applyAlignment="1"/>
    <xf numFmtId="0" fontId="12" fillId="0" borderId="0" xfId="0" applyFont="1" applyAlignment="1">
      <alignment horizontal="right" vertical="center"/>
    </xf>
    <xf numFmtId="0" fontId="25" fillId="0" borderId="1" xfId="1074" applyFont="1" applyBorder="1" applyAlignment="1">
      <alignment horizontal="center" vertical="center" wrapText="1"/>
    </xf>
    <xf numFmtId="201" fontId="25" fillId="0" borderId="1" xfId="0" applyNumberFormat="1" applyFont="1" applyBorder="1" applyAlignment="1">
      <alignment horizontal="left" vertical="center"/>
    </xf>
    <xf numFmtId="201" fontId="24" fillId="0" borderId="1" xfId="0" applyNumberFormat="1" applyFont="1" applyFill="1" applyBorder="1" applyAlignment="1">
      <alignment horizontal="left" vertical="center"/>
    </xf>
    <xf numFmtId="201" fontId="12" fillId="0" borderId="1" xfId="0" applyNumberFormat="1" applyFont="1" applyBorder="1" applyAlignment="1">
      <alignment horizontal="right" vertical="center" wrapText="1"/>
    </xf>
    <xf numFmtId="0" fontId="9" fillId="0" borderId="0" xfId="998" applyFont="1" applyFill="1">
      <alignment vertical="center"/>
    </xf>
    <xf numFmtId="0" fontId="9" fillId="0" borderId="0" xfId="998" applyFont="1">
      <alignment vertical="center"/>
    </xf>
    <xf numFmtId="196" fontId="9" fillId="0" borderId="0" xfId="998" applyNumberFormat="1" applyFont="1">
      <alignment vertical="center"/>
    </xf>
    <xf numFmtId="198" fontId="9" fillId="0" borderId="0" xfId="998" applyNumberFormat="1">
      <alignment vertical="center"/>
    </xf>
    <xf numFmtId="0" fontId="0" fillId="3" borderId="0" xfId="0" applyFill="1" applyAlignment="1"/>
    <xf numFmtId="0" fontId="52" fillId="3" borderId="0" xfId="904" applyFont="1" applyFill="1" applyAlignment="1">
      <alignment horizontal="center" vertical="center"/>
    </xf>
    <xf numFmtId="0" fontId="52" fillId="0" borderId="0" xfId="904" applyFont="1" applyAlignment="1">
      <alignment horizontal="center" vertical="center"/>
    </xf>
    <xf numFmtId="0" fontId="12" fillId="3" borderId="0" xfId="904" applyFont="1" applyFill="1" applyAlignment="1">
      <alignment horizontal="left" vertical="center"/>
    </xf>
    <xf numFmtId="0" fontId="0" fillId="0" borderId="0" xfId="904" applyFont="1" applyAlignment="1">
      <alignment horizontal="right"/>
    </xf>
    <xf numFmtId="0" fontId="11" fillId="3" borderId="1" xfId="0" applyFont="1" applyFill="1" applyBorder="1" applyAlignment="1">
      <alignment horizontal="center" vertical="center"/>
    </xf>
    <xf numFmtId="196" fontId="25" fillId="0" borderId="10" xfId="998" applyNumberFormat="1" applyFont="1" applyBorder="1" applyAlignment="1">
      <alignment horizontal="center" vertical="center" wrapText="1"/>
    </xf>
    <xf numFmtId="0" fontId="11" fillId="3" borderId="1" xfId="0" applyFont="1" applyFill="1" applyBorder="1" applyAlignment="1">
      <alignment horizontal="left" vertical="center" wrapText="1"/>
    </xf>
    <xf numFmtId="198" fontId="11" fillId="0" borderId="9" xfId="0" applyNumberFormat="1" applyFont="1" applyFill="1" applyBorder="1" applyAlignment="1">
      <alignment vertical="center" wrapText="1"/>
    </xf>
    <xf numFmtId="198" fontId="11" fillId="0" borderId="1" xfId="0" applyNumberFormat="1" applyFont="1" applyFill="1" applyBorder="1" applyAlignment="1">
      <alignment vertical="center" wrapText="1"/>
    </xf>
    <xf numFmtId="0" fontId="24" fillId="3" borderId="1" xfId="1013" applyFont="1" applyFill="1" applyBorder="1" applyAlignment="1">
      <alignment horizontal="left" vertical="center" wrapText="1"/>
    </xf>
    <xf numFmtId="198" fontId="12" fillId="0" borderId="9" xfId="0" applyNumberFormat="1" applyFont="1" applyFill="1" applyBorder="1" applyAlignment="1">
      <alignment vertical="center" wrapText="1"/>
    </xf>
    <xf numFmtId="198" fontId="12" fillId="0" borderId="1" xfId="0" applyNumberFormat="1" applyFont="1" applyFill="1" applyBorder="1" applyAlignment="1">
      <alignment vertical="center" wrapText="1"/>
    </xf>
    <xf numFmtId="0" fontId="12" fillId="3" borderId="1" xfId="0" applyFont="1" applyFill="1" applyBorder="1" applyAlignment="1">
      <alignment horizontal="left" vertical="center" wrapText="1"/>
    </xf>
    <xf numFmtId="0" fontId="36" fillId="3" borderId="1" xfId="0" applyFont="1" applyFill="1" applyBorder="1" applyAlignment="1">
      <alignment horizontal="left" vertical="center" wrapText="1"/>
    </xf>
    <xf numFmtId="0" fontId="53" fillId="3" borderId="1" xfId="1013" applyFont="1" applyFill="1" applyBorder="1" applyAlignment="1">
      <alignment horizontal="left" vertical="center" wrapText="1"/>
    </xf>
    <xf numFmtId="198" fontId="9" fillId="2" borderId="0" xfId="648" applyNumberFormat="1" applyFont="1" applyFill="1" applyAlignment="1">
      <alignment horizontal="center" vertical="center" wrapText="1"/>
    </xf>
    <xf numFmtId="203" fontId="54" fillId="3" borderId="1" xfId="0" applyNumberFormat="1" applyFont="1" applyFill="1" applyBorder="1" applyAlignment="1">
      <alignment horizontal="left" vertical="center" wrapText="1"/>
    </xf>
    <xf numFmtId="203" fontId="37" fillId="3" borderId="1" xfId="0" applyNumberFormat="1" applyFont="1" applyFill="1" applyBorder="1" applyAlignment="1">
      <alignment horizontal="left" vertical="center" wrapText="1"/>
    </xf>
    <xf numFmtId="203" fontId="54" fillId="3" borderId="1" xfId="0" applyNumberFormat="1" applyFont="1" applyFill="1" applyBorder="1" applyAlignment="1">
      <alignment horizontal="center" vertical="center" wrapText="1"/>
    </xf>
    <xf numFmtId="0" fontId="10" fillId="0" borderId="0" xfId="904" applyFont="1" applyFill="1" applyBorder="1" applyAlignment="1">
      <alignment horizontal="center" vertical="center"/>
    </xf>
    <xf numFmtId="0" fontId="12" fillId="0" borderId="0" xfId="904" applyFont="1" applyBorder="1" applyAlignment="1">
      <alignment horizontal="left" vertical="center"/>
    </xf>
    <xf numFmtId="0" fontId="12" fillId="0" borderId="0" xfId="904" applyFont="1" applyBorder="1" applyAlignment="1">
      <alignment horizontal="right" vertical="center"/>
    </xf>
    <xf numFmtId="0" fontId="25" fillId="0" borderId="1" xfId="0" applyFont="1" applyBorder="1" applyAlignment="1">
      <alignment horizontal="center" vertical="center" wrapText="1"/>
    </xf>
    <xf numFmtId="201" fontId="11" fillId="0" borderId="1" xfId="651" applyNumberFormat="1" applyFont="1" applyFill="1" applyBorder="1" applyAlignment="1">
      <alignment horizontal="left" vertical="center"/>
    </xf>
    <xf numFmtId="197" fontId="11" fillId="0" borderId="1" xfId="651" applyNumberFormat="1" applyFont="1" applyFill="1" applyBorder="1" applyAlignment="1">
      <alignment horizontal="right" vertical="center" wrapText="1"/>
    </xf>
    <xf numFmtId="201" fontId="12" fillId="0" borderId="1" xfId="651" applyNumberFormat="1" applyFont="1" applyFill="1" applyBorder="1" applyAlignment="1">
      <alignment horizontal="left" vertical="center"/>
    </xf>
    <xf numFmtId="197" fontId="12" fillId="0" borderId="1" xfId="651" applyNumberFormat="1" applyFont="1" applyFill="1" applyBorder="1" applyAlignment="1">
      <alignment horizontal="right" vertical="center" wrapText="1"/>
    </xf>
    <xf numFmtId="197" fontId="37" fillId="0" borderId="1" xfId="1" applyNumberFormat="1" applyFont="1" applyFill="1" applyBorder="1" applyAlignment="1">
      <alignment horizontal="right" vertical="center" wrapText="1"/>
    </xf>
    <xf numFmtId="197" fontId="12" fillId="0" borderId="1" xfId="0" applyNumberFormat="1" applyFont="1" applyBorder="1" applyAlignment="1">
      <alignment horizontal="right" vertical="center" wrapText="1"/>
    </xf>
    <xf numFmtId="0" fontId="54" fillId="0" borderId="1" xfId="0" applyFont="1" applyFill="1" applyBorder="1" applyAlignment="1">
      <alignment vertical="center"/>
    </xf>
    <xf numFmtId="0" fontId="37" fillId="0" borderId="2" xfId="0" applyFont="1" applyFill="1" applyBorder="1" applyAlignment="1">
      <alignment horizontal="left" vertical="center" indent="1"/>
    </xf>
    <xf numFmtId="0" fontId="11" fillId="0" borderId="1" xfId="651" applyFont="1" applyFill="1" applyBorder="1" applyAlignment="1">
      <alignment horizontal="center" vertical="center"/>
    </xf>
    <xf numFmtId="0" fontId="9" fillId="0" borderId="0" xfId="648" applyFont="1" applyFill="1" applyAlignment="1"/>
    <xf numFmtId="0" fontId="8" fillId="0" borderId="0" xfId="998" applyFont="1" applyFill="1" applyAlignment="1">
      <alignment horizontal="center" vertical="center" wrapText="1"/>
    </xf>
    <xf numFmtId="0" fontId="55" fillId="0" borderId="0" xfId="998" applyFont="1" applyFill="1" applyAlignment="1">
      <alignment vertical="center"/>
    </xf>
    <xf numFmtId="0" fontId="5" fillId="0" borderId="0" xfId="998" applyFont="1" applyFill="1" applyAlignment="1">
      <alignment vertical="center"/>
    </xf>
    <xf numFmtId="0" fontId="31" fillId="0" borderId="0" xfId="998" applyFont="1" applyFill="1" applyAlignment="1">
      <alignment vertical="center"/>
    </xf>
    <xf numFmtId="0" fontId="9" fillId="0" borderId="0" xfId="998" applyFont="1" applyFill="1" applyAlignment="1">
      <alignment vertical="center"/>
    </xf>
    <xf numFmtId="10" fontId="9" fillId="0" borderId="0" xfId="998" applyNumberFormat="1" applyFont="1" applyFill="1" applyAlignment="1">
      <alignment vertical="center"/>
    </xf>
    <xf numFmtId="0" fontId="43" fillId="0" borderId="0" xfId="998" applyFont="1" applyFill="1" applyAlignment="1">
      <alignment horizontal="center" vertical="center"/>
    </xf>
    <xf numFmtId="0" fontId="13" fillId="0" borderId="0" xfId="998" applyFont="1" applyFill="1" applyAlignment="1">
      <alignment vertical="center"/>
    </xf>
    <xf numFmtId="0" fontId="24" fillId="0" borderId="0" xfId="998" applyFont="1" applyFill="1" applyAlignment="1">
      <alignment vertical="center"/>
    </xf>
    <xf numFmtId="196" fontId="24" fillId="0" borderId="0" xfId="998" applyNumberFormat="1" applyFont="1" applyFill="1" applyBorder="1" applyAlignment="1">
      <alignment horizontal="right" vertical="center"/>
    </xf>
    <xf numFmtId="0" fontId="25" fillId="0" borderId="1" xfId="0" applyNumberFormat="1" applyFont="1" applyFill="1" applyBorder="1" applyAlignment="1" applyProtection="1">
      <alignment horizontal="left" vertical="center"/>
    </xf>
    <xf numFmtId="0" fontId="24" fillId="0" borderId="1" xfId="0" applyNumberFormat="1" applyFont="1" applyFill="1" applyBorder="1" applyAlignment="1" applyProtection="1">
      <alignment horizontal="left" vertical="center"/>
    </xf>
    <xf numFmtId="49" fontId="24" fillId="0" borderId="1" xfId="0" applyNumberFormat="1" applyFont="1" applyFill="1" applyBorder="1" applyAlignment="1" applyProtection="1">
      <alignment horizontal="left" vertical="center" wrapText="1" indent="3"/>
    </xf>
    <xf numFmtId="0" fontId="24" fillId="0" borderId="1" xfId="0" applyNumberFormat="1" applyFont="1" applyFill="1" applyBorder="1" applyAlignment="1" applyProtection="1">
      <alignment horizontal="right" vertical="center" wrapText="1"/>
      <protection locked="0"/>
    </xf>
    <xf numFmtId="0" fontId="24" fillId="0" borderId="1" xfId="0" applyNumberFormat="1" applyFont="1" applyFill="1" applyBorder="1" applyAlignment="1" applyProtection="1">
      <alignment horizontal="left" vertical="center"/>
      <protection locked="0"/>
    </xf>
    <xf numFmtId="10" fontId="43" fillId="0" borderId="0" xfId="998" applyNumberFormat="1" applyFont="1" applyFill="1" applyAlignment="1">
      <alignment horizontal="center" vertical="center"/>
    </xf>
    <xf numFmtId="10" fontId="24" fillId="0" borderId="0" xfId="998" applyNumberFormat="1" applyFont="1" applyFill="1" applyBorder="1" applyAlignment="1">
      <alignment horizontal="right" vertical="center"/>
    </xf>
    <xf numFmtId="10" fontId="24" fillId="0" borderId="1" xfId="3" applyNumberFormat="1" applyFont="1" applyFill="1" applyBorder="1" applyAlignment="1" applyProtection="1">
      <alignment horizontal="right" vertical="center" wrapText="1" shrinkToFit="1"/>
      <protection locked="0"/>
    </xf>
    <xf numFmtId="200" fontId="24" fillId="0" borderId="1" xfId="3" applyNumberFormat="1" applyFont="1" applyFill="1" applyBorder="1" applyAlignment="1" applyProtection="1">
      <alignment horizontal="right" vertical="center" wrapText="1" shrinkToFit="1"/>
      <protection locked="0"/>
    </xf>
    <xf numFmtId="0" fontId="24" fillId="0" borderId="1" xfId="0" applyFont="1" applyFill="1" applyBorder="1" applyAlignment="1" applyProtection="1">
      <alignment horizontal="left" vertical="center"/>
      <protection locked="0"/>
    </xf>
    <xf numFmtId="0" fontId="24" fillId="0" borderId="1" xfId="0" applyFont="1" applyFill="1" applyBorder="1" applyAlignment="1" applyProtection="1">
      <alignment horizontal="left" vertical="center"/>
    </xf>
    <xf numFmtId="0" fontId="25" fillId="0" borderId="1" xfId="0" applyFont="1" applyFill="1" applyBorder="1" applyAlignment="1">
      <alignment horizontal="left" vertical="center"/>
    </xf>
    <xf numFmtId="49" fontId="25" fillId="0" borderId="1" xfId="0" applyNumberFormat="1" applyFont="1" applyFill="1" applyBorder="1" applyAlignment="1">
      <alignment horizontal="left" vertical="center" wrapText="1"/>
    </xf>
    <xf numFmtId="0" fontId="25" fillId="0" borderId="1" xfId="0" applyNumberFormat="1" applyFont="1" applyFill="1" applyBorder="1" applyAlignment="1" applyProtection="1">
      <alignment horizontal="right" vertical="center" wrapText="1"/>
      <protection locked="0"/>
    </xf>
    <xf numFmtId="0" fontId="25" fillId="0" borderId="1"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wrapText="1" indent="2"/>
    </xf>
    <xf numFmtId="0" fontId="24" fillId="0" borderId="1" xfId="0" applyNumberFormat="1" applyFont="1" applyFill="1" applyBorder="1" applyAlignment="1" applyProtection="1">
      <alignment horizontal="left" vertical="center" wrapText="1"/>
    </xf>
    <xf numFmtId="0" fontId="24" fillId="0" borderId="6"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indent="3"/>
    </xf>
    <xf numFmtId="49" fontId="24" fillId="0" borderId="1" xfId="0" applyNumberFormat="1"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xf>
    <xf numFmtId="0" fontId="24" fillId="0" borderId="1" xfId="0" applyNumberFormat="1" applyFont="1" applyFill="1" applyBorder="1" applyAlignment="1" applyProtection="1">
      <alignment horizontal="left" vertical="center" wrapText="1"/>
      <protection locked="0"/>
    </xf>
    <xf numFmtId="49" fontId="24" fillId="0" borderId="1" xfId="0" applyNumberFormat="1" applyFont="1" applyFill="1" applyBorder="1" applyAlignment="1" applyProtection="1">
      <alignment horizontal="left" vertical="center" indent="3"/>
      <protection locked="0"/>
    </xf>
    <xf numFmtId="49" fontId="25" fillId="0" borderId="1" xfId="0" applyNumberFormat="1" applyFont="1" applyFill="1" applyBorder="1" applyAlignment="1" applyProtection="1">
      <alignment horizontal="left" vertical="center" wrapText="1" indent="2"/>
      <protection locked="0"/>
    </xf>
    <xf numFmtId="49" fontId="24" fillId="0" borderId="1" xfId="0" applyNumberFormat="1" applyFont="1" applyFill="1" applyBorder="1" applyAlignment="1" applyProtection="1">
      <alignment horizontal="left" vertical="center" wrapText="1" indent="3"/>
      <protection locked="0"/>
    </xf>
    <xf numFmtId="49" fontId="25" fillId="0" borderId="1" xfId="0" applyNumberFormat="1" applyFont="1" applyFill="1" applyBorder="1" applyAlignment="1">
      <alignment vertical="center" wrapText="1"/>
    </xf>
    <xf numFmtId="198" fontId="25" fillId="0" borderId="1" xfId="1" applyNumberFormat="1" applyFont="1" applyFill="1" applyBorder="1" applyAlignment="1" applyProtection="1">
      <alignment horizontal="right" vertical="center" wrapText="1"/>
      <protection locked="0"/>
    </xf>
    <xf numFmtId="49" fontId="25" fillId="0" borderId="1" xfId="136" applyNumberFormat="1" applyFont="1" applyFill="1" applyBorder="1" applyAlignment="1" applyProtection="1">
      <alignment horizontal="left" vertical="center"/>
    </xf>
    <xf numFmtId="0" fontId="24" fillId="0" borderId="0" xfId="998" applyFont="1" applyFill="1" applyAlignment="1">
      <alignment horizontal="left" vertical="center" wrapText="1"/>
    </xf>
    <xf numFmtId="0" fontId="24" fillId="0" borderId="0" xfId="998" applyFont="1" applyFill="1" applyAlignment="1">
      <alignment vertical="center" wrapText="1"/>
    </xf>
    <xf numFmtId="3" fontId="9" fillId="0" borderId="0" xfId="998" applyNumberFormat="1" applyFont="1" applyFill="1" applyAlignment="1">
      <alignment vertical="center"/>
    </xf>
    <xf numFmtId="198" fontId="9" fillId="0" borderId="0" xfId="998" applyNumberFormat="1" applyFont="1" applyFill="1" applyAlignment="1">
      <alignment vertical="center"/>
    </xf>
    <xf numFmtId="10" fontId="25" fillId="0" borderId="1" xfId="3" applyNumberFormat="1" applyFont="1" applyFill="1" applyBorder="1" applyAlignment="1" applyProtection="1">
      <alignment horizontal="right" vertical="center" wrapText="1" shrinkToFit="1"/>
      <protection locked="0"/>
    </xf>
    <xf numFmtId="10" fontId="24" fillId="0" borderId="0" xfId="998" applyNumberFormat="1" applyFont="1" applyFill="1" applyAlignment="1">
      <alignment horizontal="left" vertical="center" wrapText="1"/>
    </xf>
    <xf numFmtId="10" fontId="24" fillId="0" borderId="0" xfId="998" applyNumberFormat="1" applyFont="1" applyFill="1" applyAlignment="1">
      <alignment vertical="center" wrapText="1"/>
    </xf>
    <xf numFmtId="0" fontId="0" fillId="0" borderId="0" xfId="0" applyAlignment="1" applyProtection="1"/>
    <xf numFmtId="0" fontId="25" fillId="0" borderId="0" xfId="998" applyFont="1" applyFill="1" applyAlignment="1">
      <alignment horizontal="center" vertical="center" wrapText="1"/>
    </xf>
    <xf numFmtId="0" fontId="9" fillId="2" borderId="0" xfId="554" applyFill="1" applyProtection="1">
      <alignment vertical="center"/>
    </xf>
    <xf numFmtId="0" fontId="9" fillId="2" borderId="0" xfId="554" applyFill="1">
      <alignment vertical="center"/>
    </xf>
    <xf numFmtId="0" fontId="9" fillId="0" borderId="0" xfId="554" applyFill="1">
      <alignment vertical="center"/>
    </xf>
    <xf numFmtId="10" fontId="9" fillId="0" borderId="0" xfId="998" applyNumberFormat="1" applyFill="1">
      <alignment vertical="center"/>
    </xf>
    <xf numFmtId="0" fontId="2" fillId="0" borderId="0" xfId="998" applyFont="1" applyFill="1" applyAlignment="1" applyProtection="1">
      <alignment horizontal="center" vertical="center"/>
    </xf>
    <xf numFmtId="0" fontId="24" fillId="0" borderId="0" xfId="998" applyFont="1" applyFill="1" applyAlignment="1">
      <alignment horizontal="left" vertical="center"/>
    </xf>
    <xf numFmtId="196" fontId="25" fillId="0" borderId="4" xfId="998" applyNumberFormat="1" applyFont="1" applyFill="1" applyBorder="1" applyAlignment="1">
      <alignment vertical="center" wrapText="1"/>
    </xf>
    <xf numFmtId="0" fontId="25" fillId="0" borderId="4" xfId="998" applyNumberFormat="1" applyFont="1" applyFill="1" applyBorder="1" applyAlignment="1">
      <alignment horizontal="left" vertical="center"/>
    </xf>
    <xf numFmtId="0" fontId="25" fillId="0" borderId="1" xfId="998" applyNumberFormat="1" applyFont="1" applyFill="1" applyBorder="1" applyAlignment="1">
      <alignment vertical="center" wrapText="1"/>
    </xf>
    <xf numFmtId="0" fontId="24" fillId="0" borderId="1" xfId="998" applyFont="1" applyFill="1" applyBorder="1" applyAlignment="1">
      <alignment horizontal="left" vertical="center" wrapText="1"/>
    </xf>
    <xf numFmtId="0" fontId="24" fillId="2" borderId="4" xfId="998" applyFont="1" applyFill="1" applyBorder="1" applyAlignment="1">
      <alignment horizontal="left" vertical="center"/>
    </xf>
    <xf numFmtId="0" fontId="24" fillId="2" borderId="1" xfId="998" applyFont="1" applyFill="1" applyBorder="1" applyAlignment="1">
      <alignment horizontal="left" vertical="center" wrapText="1"/>
    </xf>
    <xf numFmtId="0" fontId="24" fillId="0" borderId="4" xfId="998" applyFont="1" applyFill="1" applyBorder="1" applyAlignment="1">
      <alignment horizontal="left" vertical="top" wrapText="1"/>
    </xf>
    <xf numFmtId="0" fontId="24" fillId="0" borderId="1" xfId="998" applyNumberFormat="1" applyFont="1" applyFill="1" applyBorder="1" applyAlignment="1">
      <alignment vertical="center" wrapText="1"/>
    </xf>
    <xf numFmtId="0" fontId="25" fillId="0" borderId="4" xfId="998" applyFont="1" applyFill="1" applyBorder="1" applyAlignment="1">
      <alignment horizontal="distributed" vertical="center"/>
    </xf>
    <xf numFmtId="0" fontId="25" fillId="0" borderId="4" xfId="998" applyNumberFormat="1" applyFont="1" applyFill="1" applyBorder="1" applyAlignment="1" applyProtection="1">
      <alignment horizontal="left" vertical="center"/>
    </xf>
    <xf numFmtId="0" fontId="25" fillId="0" borderId="1" xfId="998" applyNumberFormat="1" applyFont="1" applyFill="1" applyBorder="1" applyAlignment="1" applyProtection="1">
      <alignment vertical="center" wrapText="1"/>
    </xf>
    <xf numFmtId="0" fontId="24" fillId="0" borderId="1" xfId="998" applyFont="1" applyFill="1" applyBorder="1" applyAlignment="1" applyProtection="1">
      <alignment horizontal="left" vertical="center" wrapText="1" indent="1"/>
    </xf>
    <xf numFmtId="0" fontId="24" fillId="2" borderId="4" xfId="554" applyFont="1" applyFill="1" applyBorder="1" applyAlignment="1" applyProtection="1">
      <alignment horizontal="left" vertical="center"/>
    </xf>
    <xf numFmtId="0" fontId="24" fillId="2" borderId="1" xfId="554" applyFont="1" applyFill="1" applyBorder="1" applyAlignment="1" applyProtection="1">
      <alignment horizontal="left" vertical="center" wrapText="1"/>
    </xf>
    <xf numFmtId="0" fontId="24" fillId="0" borderId="1" xfId="554" applyFont="1" applyFill="1" applyBorder="1" applyAlignment="1" applyProtection="1">
      <alignment horizontal="left" vertical="center" wrapText="1"/>
    </xf>
    <xf numFmtId="0" fontId="40" fillId="0" borderId="4" xfId="998" applyFont="1" applyFill="1" applyBorder="1" applyAlignment="1">
      <alignment horizontal="distributed" vertical="center"/>
    </xf>
    <xf numFmtId="0" fontId="25" fillId="0" borderId="1" xfId="998" applyFont="1" applyFill="1" applyBorder="1" applyAlignment="1">
      <alignment horizontal="distributed" vertical="center" wrapText="1" indent="2"/>
    </xf>
    <xf numFmtId="198" fontId="9" fillId="0" borderId="0" xfId="998" applyNumberFormat="1" applyFill="1">
      <alignment vertical="center"/>
    </xf>
    <xf numFmtId="10" fontId="2" fillId="0" borderId="0" xfId="998" applyNumberFormat="1" applyFont="1" applyFill="1" applyAlignment="1" applyProtection="1">
      <alignment horizontal="center" vertical="center"/>
    </xf>
    <xf numFmtId="0" fontId="0" fillId="0" borderId="0" xfId="0" applyFill="1" applyAlignment="1" applyProtection="1"/>
    <xf numFmtId="10" fontId="25" fillId="2" borderId="1" xfId="3" applyNumberFormat="1" applyFont="1" applyFill="1" applyBorder="1" applyAlignment="1" applyProtection="1">
      <alignment horizontal="right" vertical="center" wrapText="1"/>
      <protection locked="0"/>
    </xf>
    <xf numFmtId="0" fontId="13" fillId="0" borderId="0" xfId="554" applyFont="1" applyFill="1" applyAlignment="1" applyProtection="1">
      <alignment horizontal="center" vertical="center"/>
    </xf>
    <xf numFmtId="0" fontId="0" fillId="0" borderId="0" xfId="998" applyFont="1" applyFill="1">
      <alignment vertical="center"/>
    </xf>
    <xf numFmtId="196" fontId="25" fillId="0" borderId="11" xfId="998" applyNumberFormat="1" applyFont="1" applyFill="1" applyBorder="1" applyAlignment="1">
      <alignment horizontal="center" vertical="center" wrapText="1"/>
    </xf>
    <xf numFmtId="0" fontId="25" fillId="0" borderId="1" xfId="998" applyFont="1" applyFill="1" applyBorder="1" applyAlignment="1">
      <alignment horizontal="center" vertical="center" wrapText="1"/>
    </xf>
    <xf numFmtId="198" fontId="24" fillId="0" borderId="1" xfId="313" applyNumberFormat="1" applyFont="1" applyFill="1" applyBorder="1" applyAlignment="1" applyProtection="1">
      <alignment vertical="center" wrapText="1"/>
    </xf>
    <xf numFmtId="197" fontId="24" fillId="0" borderId="1" xfId="1" applyNumberFormat="1" applyFont="1" applyFill="1" applyBorder="1" applyAlignment="1" applyProtection="1">
      <alignment horizontal="right" vertical="center" wrapText="1"/>
      <protection locked="0"/>
    </xf>
    <xf numFmtId="49" fontId="24" fillId="0" borderId="1" xfId="313" applyNumberFormat="1" applyFont="1" applyFill="1" applyBorder="1" applyAlignment="1" applyProtection="1">
      <alignment horizontal="left" vertical="center" wrapText="1"/>
    </xf>
    <xf numFmtId="197" fontId="25" fillId="0" borderId="1" xfId="1" applyNumberFormat="1" applyFont="1" applyFill="1" applyBorder="1" applyAlignment="1" applyProtection="1">
      <alignment horizontal="right" vertical="center" wrapText="1"/>
      <protection locked="0"/>
    </xf>
    <xf numFmtId="0" fontId="25" fillId="0" borderId="1" xfId="998" applyFont="1" applyFill="1" applyBorder="1" applyAlignment="1">
      <alignment vertical="center" wrapText="1"/>
    </xf>
    <xf numFmtId="0" fontId="24" fillId="0" borderId="4" xfId="998" applyNumberFormat="1" applyFont="1" applyFill="1" applyBorder="1" applyAlignment="1">
      <alignment horizontal="left" vertical="center"/>
    </xf>
    <xf numFmtId="0" fontId="24" fillId="0" borderId="1" xfId="998" applyNumberFormat="1" applyFont="1" applyFill="1" applyBorder="1" applyAlignment="1">
      <alignment horizontal="left" vertical="center" wrapText="1"/>
    </xf>
    <xf numFmtId="0" fontId="24" fillId="0" borderId="4" xfId="554" applyFont="1" applyFill="1" applyBorder="1" applyAlignment="1">
      <alignment horizontal="left" vertical="center"/>
    </xf>
    <xf numFmtId="0" fontId="25" fillId="0" borderId="1" xfId="998" applyNumberFormat="1" applyFont="1" applyFill="1" applyBorder="1" applyAlignment="1">
      <alignment horizontal="left" vertical="center" wrapText="1"/>
    </xf>
    <xf numFmtId="0" fontId="55" fillId="0" borderId="0" xfId="998" applyFont="1" applyFill="1">
      <alignment vertical="center"/>
    </xf>
    <xf numFmtId="3" fontId="9" fillId="0" borderId="0" xfId="998" applyNumberFormat="1" applyFill="1">
      <alignment vertical="center"/>
    </xf>
    <xf numFmtId="196" fontId="25" fillId="0" borderId="0" xfId="998" applyNumberFormat="1" applyFont="1" applyFill="1" applyAlignment="1">
      <alignment horizontal="center" vertical="center" wrapText="1"/>
    </xf>
    <xf numFmtId="0" fontId="25" fillId="2" borderId="0" xfId="998" applyFont="1" applyFill="1" applyAlignment="1" applyProtection="1">
      <alignment horizontal="center" vertical="center" wrapText="1"/>
    </xf>
    <xf numFmtId="0" fontId="24" fillId="2" borderId="0" xfId="998" applyFont="1" applyFill="1" applyProtection="1">
      <alignment vertical="center"/>
    </xf>
    <xf numFmtId="10" fontId="9" fillId="2" borderId="0" xfId="998" applyNumberFormat="1" applyFill="1" applyProtection="1">
      <alignment vertical="center"/>
    </xf>
    <xf numFmtId="0" fontId="56" fillId="2" borderId="0" xfId="998" applyFont="1" applyFill="1" applyProtection="1">
      <alignment vertical="center"/>
    </xf>
    <xf numFmtId="0" fontId="24" fillId="0" borderId="0" xfId="998" applyFont="1" applyFill="1" applyAlignment="1" applyProtection="1">
      <alignment horizontal="left" vertical="center"/>
    </xf>
    <xf numFmtId="0" fontId="47" fillId="0" borderId="0" xfId="998" applyFont="1" applyFill="1" applyProtection="1">
      <alignment vertical="center"/>
    </xf>
    <xf numFmtId="0" fontId="25" fillId="0" borderId="1" xfId="998" applyFont="1" applyFill="1" applyBorder="1" applyAlignment="1" applyProtection="1">
      <alignment horizontal="center" vertical="center" wrapText="1"/>
    </xf>
    <xf numFmtId="201" fontId="24" fillId="0" borderId="1" xfId="998" applyNumberFormat="1" applyFont="1" applyFill="1" applyBorder="1" applyAlignment="1" applyProtection="1">
      <alignment horizontal="right" vertical="center" wrapText="1"/>
    </xf>
    <xf numFmtId="0" fontId="24" fillId="0" borderId="4" xfId="998" applyFont="1" applyFill="1" applyBorder="1" applyAlignment="1" applyProtection="1">
      <alignment horizontal="left" vertical="top" wrapText="1"/>
    </xf>
    <xf numFmtId="0" fontId="24" fillId="0" borderId="1" xfId="998" applyNumberFormat="1" applyFont="1" applyFill="1" applyBorder="1" applyAlignment="1" applyProtection="1">
      <alignment vertical="center" wrapText="1"/>
    </xf>
    <xf numFmtId="0" fontId="25" fillId="0" borderId="4" xfId="998" applyFont="1" applyFill="1" applyBorder="1" applyAlignment="1" applyProtection="1">
      <alignment horizontal="distributed" vertical="center"/>
    </xf>
    <xf numFmtId="0" fontId="24" fillId="0" borderId="4" xfId="554" applyFont="1" applyFill="1" applyBorder="1" applyAlignment="1" applyProtection="1">
      <alignment horizontal="left" vertical="center"/>
    </xf>
    <xf numFmtId="0" fontId="40" fillId="0" borderId="4" xfId="998" applyFont="1" applyFill="1" applyBorder="1" applyAlignment="1" applyProtection="1">
      <alignment horizontal="distributed" vertical="center"/>
    </xf>
    <xf numFmtId="0" fontId="25" fillId="0" borderId="1" xfId="998" applyNumberFormat="1" applyFont="1" applyFill="1" applyBorder="1" applyAlignment="1" applyProtection="1">
      <alignment horizontal="distributed" vertical="center"/>
    </xf>
    <xf numFmtId="3" fontId="9" fillId="2" borderId="0" xfId="998" applyNumberFormat="1" applyFill="1" applyProtection="1">
      <alignment vertical="center"/>
    </xf>
    <xf numFmtId="196" fontId="25" fillId="0" borderId="0" xfId="998" applyNumberFormat="1" applyFont="1" applyFill="1" applyAlignment="1" applyProtection="1">
      <alignment horizontal="center" vertical="center" wrapText="1"/>
    </xf>
    <xf numFmtId="0" fontId="24" fillId="0" borderId="4" xfId="998" applyFont="1" applyFill="1" applyBorder="1" applyAlignment="1" applyProtection="1" quotePrefix="1">
      <alignment horizontal="left" vertical="center"/>
    </xf>
    <xf numFmtId="0" fontId="24" fillId="2" borderId="4" xfId="998" applyFont="1" applyFill="1" applyBorder="1" applyAlignment="1" quotePrefix="1">
      <alignment horizontal="left" vertical="center"/>
    </xf>
  </cellXfs>
  <cellStyles count="13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部门 4" xfId="50"/>
    <cellStyle name="_ET_STYLE_NoName_00__Book1_1 2 2 2" xfId="51"/>
    <cellStyle name="强调文字颜色 2 3 2" xfId="52"/>
    <cellStyle name="汇总 6" xfId="53"/>
    <cellStyle name="Accent5 9" xfId="54"/>
    <cellStyle name="链接单元格 5" xfId="55"/>
    <cellStyle name="常规 440" xfId="56"/>
    <cellStyle name="常规 435" xfId="57"/>
    <cellStyle name="Accent1 5" xfId="58"/>
    <cellStyle name="百分比 2 8 2" xfId="59"/>
    <cellStyle name="好 3 2 2" xfId="60"/>
    <cellStyle name="args.style" xfId="61"/>
    <cellStyle name="常规 3 4 3" xfId="62"/>
    <cellStyle name="Accent2 - 40%" xfId="63"/>
    <cellStyle name="常规 26 2" xfId="64"/>
    <cellStyle name="常规 7 3" xfId="65"/>
    <cellStyle name="Accent6 4" xfId="66"/>
    <cellStyle name="60% - 强调文字颜色 6 3 2" xfId="67"/>
    <cellStyle name="日期" xfId="68"/>
    <cellStyle name="Accent2 - 60%" xfId="69"/>
    <cellStyle name="Input [yellow] 4" xfId="70"/>
    <cellStyle name="好_0605石屏县 2 2" xfId="71"/>
    <cellStyle name="好_2007年地州资金往来对账表 3" xfId="72"/>
    <cellStyle name="60% - 强调文字颜色 4 2 2 2" xfId="73"/>
    <cellStyle name="Accent4 5" xfId="74"/>
    <cellStyle name="差_Book1 2" xfId="75"/>
    <cellStyle name="_ET_STYLE_NoName_00__Sheet3" xfId="76"/>
    <cellStyle name="60% - 强调文字颜色 2 3" xfId="77"/>
    <cellStyle name="常规 6" xfId="78"/>
    <cellStyle name="Accent5 - 60% 2 2" xfId="79"/>
    <cellStyle name="Accent6 3" xfId="80"/>
    <cellStyle name="解释性文本 2 2" xfId="81"/>
    <cellStyle name="百分比 7" xfId="82"/>
    <cellStyle name="Accent3 4 2" xfId="83"/>
    <cellStyle name="常规 4 2 2 3" xfId="84"/>
    <cellStyle name="常规 6 5" xfId="85"/>
    <cellStyle name="常规 5 2" xfId="86"/>
    <cellStyle name="60% - 强调文字颜色 2 2 2" xfId="87"/>
    <cellStyle name="Accent1 - 60% 2 2" xfId="88"/>
    <cellStyle name="标题 1 5 2" xfId="89"/>
    <cellStyle name="百分比 4" xfId="90"/>
    <cellStyle name="常规 5 2 2" xfId="91"/>
    <cellStyle name="60% - 强调文字颜色 2 2 2 2" xfId="92"/>
    <cellStyle name="0,0_x000d__x000a_NA_x000d__x000a_" xfId="93"/>
    <cellStyle name="差 7" xfId="94"/>
    <cellStyle name="百分比 5" xfId="95"/>
    <cellStyle name="Accent4 2 2" xfId="96"/>
    <cellStyle name="Accent6 2" xfId="97"/>
    <cellStyle name="百分比 6" xfId="98"/>
    <cellStyle name="Accent6 5" xfId="99"/>
    <cellStyle name="40% - 强调文字颜色 4 2" xfId="100"/>
    <cellStyle name="常规 8 3" xfId="101"/>
    <cellStyle name="常规 443" xfId="102"/>
    <cellStyle name="常规 2 2 2 5" xfId="103"/>
    <cellStyle name="标题 4 5 3" xfId="104"/>
    <cellStyle name="PSHeading 4" xfId="105"/>
    <cellStyle name="60% - 强调文字颜色 4 2 3" xfId="106"/>
    <cellStyle name="差_0605石屏" xfId="107"/>
    <cellStyle name="适中 8" xfId="108"/>
    <cellStyle name="20% - 强调文字颜色 3 3" xfId="109"/>
    <cellStyle name="输出 3 3" xfId="110"/>
    <cellStyle name="链接单元格 7" xfId="111"/>
    <cellStyle name="常规 8 2" xfId="112"/>
    <cellStyle name="常规 442" xfId="113"/>
    <cellStyle name="常规 2 2 2 4" xfId="114"/>
    <cellStyle name="千位分隔 6 2" xfId="115"/>
    <cellStyle name="标题 4 5 2" xfId="116"/>
    <cellStyle name="编号 3 2" xfId="117"/>
    <cellStyle name="链接单元格 3" xfId="118"/>
    <cellStyle name="常规 433" xfId="119"/>
    <cellStyle name="常规 428" xfId="120"/>
    <cellStyle name="汇总 3 3" xfId="121"/>
    <cellStyle name="Accent6 - 20% 2 2" xfId="122"/>
    <cellStyle name="标题 5 4" xfId="123"/>
    <cellStyle name="链接单元格 4" xfId="124"/>
    <cellStyle name="常规 434" xfId="125"/>
    <cellStyle name="常规 429" xfId="126"/>
    <cellStyle name="检查单元格 3 4" xfId="127"/>
    <cellStyle name="Accent2 - 40% 2" xfId="128"/>
    <cellStyle name="差_11大理 2 2" xfId="129"/>
    <cellStyle name="Accent2 - 40% 3" xfId="130"/>
    <cellStyle name="好_2008年地州对账表(国库资金）" xfId="131"/>
    <cellStyle name="PSChar" xfId="132"/>
    <cellStyle name="链接单元格 6" xfId="133"/>
    <cellStyle name="常规 441" xfId="134"/>
    <cellStyle name="常规 436" xfId="135"/>
    <cellStyle name="常规_exceltmp1 2" xfId="136"/>
    <cellStyle name="计算 4" xfId="137"/>
    <cellStyle name="60% - 强调文字颜色 5 2 2 2" xfId="138"/>
    <cellStyle name="常规 2 5 3 2" xfId="139"/>
    <cellStyle name="标题 1 4 2" xfId="140"/>
    <cellStyle name="Accent6 6" xfId="141"/>
    <cellStyle name="_弱电系统设备配置报价清单" xfId="142"/>
    <cellStyle name="标题 1 4 3" xfId="143"/>
    <cellStyle name="Accent6 7" xfId="144"/>
    <cellStyle name="适中 5 2" xfId="145"/>
    <cellStyle name="常规 3 2 3 2" xfId="146"/>
    <cellStyle name="Accent2 - 20% 2" xfId="147"/>
    <cellStyle name="_Book1_2 2" xfId="148"/>
    <cellStyle name="_Book1_2 3" xfId="149"/>
    <cellStyle name="适中 5 3" xfId="150"/>
    <cellStyle name="Accent2 - 20% 3" xfId="151"/>
    <cellStyle name="常规 2 12 2" xfId="152"/>
    <cellStyle name="_ET_STYLE_NoName_00__Book1" xfId="153"/>
    <cellStyle name="_ET_STYLE_NoName_00_" xfId="154"/>
    <cellStyle name="_Book1_1" xfId="155"/>
    <cellStyle name="_20100326高清市院遂宁检察院1080P配置清单26日改" xfId="156"/>
    <cellStyle name="_Book1_2 2 2" xfId="157"/>
    <cellStyle name="百分比 2 2 4" xfId="158"/>
    <cellStyle name="Accent2 - 20% 2 2" xfId="159"/>
    <cellStyle name="百分比 2 10 2" xfId="160"/>
    <cellStyle name="_Book1_2 2 3" xfId="161"/>
    <cellStyle name="常规 2 5 4 2" xfId="162"/>
    <cellStyle name="百分比 2 2 5" xfId="163"/>
    <cellStyle name="_Book1_2 2 2 2" xfId="164"/>
    <cellStyle name="百分比 2 2 4 2" xfId="165"/>
    <cellStyle name="超级链接 2 2" xfId="166"/>
    <cellStyle name="_Book1_3 2" xfId="167"/>
    <cellStyle name="_Book1" xfId="168"/>
    <cellStyle name="常规 2 7 2" xfId="169"/>
    <cellStyle name="_Book1_2" xfId="170"/>
    <cellStyle name="适中 5" xfId="171"/>
    <cellStyle name="Accent2 - 20%" xfId="172"/>
    <cellStyle name="常规 3 2 3" xfId="173"/>
    <cellStyle name="差_2008年地州对账表(国库资金） 3" xfId="174"/>
    <cellStyle name="_Book1_2 3 2" xfId="175"/>
    <cellStyle name="百分比 2 3 4" xfId="176"/>
    <cellStyle name="常规 2 16" xfId="177"/>
    <cellStyle name="_Book1_2 4" xfId="178"/>
    <cellStyle name="_Book1_3" xfId="179"/>
    <cellStyle name="Accent1 4 2" xfId="180"/>
    <cellStyle name="超级链接 2" xfId="181"/>
    <cellStyle name="_ET_STYLE_NoName_00__Book1_1" xfId="182"/>
    <cellStyle name="常规 2 3 3 2" xfId="183"/>
    <cellStyle name="Accent5 - 60% 3" xfId="184"/>
    <cellStyle name="_ET_STYLE_NoName_00__Book1_1 2" xfId="185"/>
    <cellStyle name="常规 2 3 3 2 2" xfId="186"/>
    <cellStyle name="_ET_STYLE_NoName_00__Book1_1 2 2" xfId="187"/>
    <cellStyle name="百分比 2 7 2" xfId="188"/>
    <cellStyle name="Percent [2]" xfId="189"/>
    <cellStyle name="标题 2 2 2 2" xfId="190"/>
    <cellStyle name="_ET_STYLE_NoName_00__Book1_1 2 3" xfId="191"/>
    <cellStyle name="_ET_STYLE_NoName_00__Book1_1 3" xfId="192"/>
    <cellStyle name="_ET_STYLE_NoName_00__Book1_1 3 2" xfId="193"/>
    <cellStyle name="Accent1 4" xfId="194"/>
    <cellStyle name="超级链接" xfId="195"/>
    <cellStyle name="_ET_STYLE_NoName_00__Book1_1 4" xfId="196"/>
    <cellStyle name="_关闭破产企业已移交地方管理中小学校退休教师情况明细表(1)" xfId="197"/>
    <cellStyle name="Accent5 4" xfId="198"/>
    <cellStyle name="警告文本 4 2" xfId="199"/>
    <cellStyle name="0,0_x005f_x000d__x005f_x000a_NA_x005f_x000d__x005f_x000a_" xfId="200"/>
    <cellStyle name="20% - 强调文字颜色 1 2" xfId="201"/>
    <cellStyle name="链接单元格 3 2 2" xfId="202"/>
    <cellStyle name="常规 11 4"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20% - 强调文字颜色 2 3" xfId="210"/>
    <cellStyle name="60% - 强调文字颜色 3 2 2 2" xfId="211"/>
    <cellStyle name="适中 7" xfId="212"/>
    <cellStyle name="20% - 强调文字颜色 3 2" xfId="213"/>
    <cellStyle name="常规 3 2 5" xfId="214"/>
    <cellStyle name="20% - 强调文字颜色 3 2 2" xfId="215"/>
    <cellStyle name="Mon閠aire_!!!GO" xfId="216"/>
    <cellStyle name="20% - 强调文字颜色 4 2" xfId="217"/>
    <cellStyle name="常规 3 3 5" xfId="218"/>
    <cellStyle name="20% - 强调文字颜色 4 2 2" xfId="219"/>
    <cellStyle name="常规 3 3 5 2" xfId="220"/>
    <cellStyle name="Accent6 - 60% 2 2" xfId="221"/>
    <cellStyle name="20% - 强调文字颜色 4 3" xfId="222"/>
    <cellStyle name="常规 3 3 6"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40% - 强调文字颜色 1 3" xfId="235"/>
    <cellStyle name="常规 9 2" xfId="236"/>
    <cellStyle name="Accent1"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千位分隔 5" xfId="248"/>
    <cellStyle name="标题 4 4" xfId="249"/>
    <cellStyle name="40% - 强调文字颜色 4 2 2" xfId="250"/>
    <cellStyle name="40% - 强调文字颜色 4 3" xfId="251"/>
    <cellStyle name="计算 3 3" xfId="252"/>
    <cellStyle name="常规_2007年云南省向人大报送政府收支预算表格式编制过程表 3 2" xfId="253"/>
    <cellStyle name="Accent6 - 20% 2" xfId="254"/>
    <cellStyle name="40% - 强调文字颜色 5 2" xfId="255"/>
    <cellStyle name="好 2 3" xfId="256"/>
    <cellStyle name="40% - 强调文字颜色 5 2 2" xfId="257"/>
    <cellStyle name="计算 4 2 2" xfId="258"/>
    <cellStyle name="60% - 强调文字颜色 4 3" xfId="259"/>
    <cellStyle name="40% - 强调文字颜色 5 3" xfId="260"/>
    <cellStyle name="好 2 4" xfId="261"/>
    <cellStyle name="标题 2 2 4" xfId="262"/>
    <cellStyle name="40% - 强调文字颜色 6 2" xfId="263"/>
    <cellStyle name="好 3 3" xfId="264"/>
    <cellStyle name="百分比 2 9" xfId="265"/>
    <cellStyle name="适中 2 2" xfId="266"/>
    <cellStyle name="40% - 强调文字颜色 6 2 2" xfId="267"/>
    <cellStyle name="百分比 2 9 2" xfId="268"/>
    <cellStyle name="适中 2 2 2" xfId="269"/>
    <cellStyle name="Accent2 5" xfId="270"/>
    <cellStyle name="40% - 强调文字颜色 6 3" xfId="271"/>
    <cellStyle name="好 3 4" xfId="272"/>
    <cellStyle name="Accent6 2 2" xfId="273"/>
    <cellStyle name="输出 3 4" xfId="274"/>
    <cellStyle name="60% - 强调文字颜色 1 2" xfId="275"/>
    <cellStyle name="60% - 强调文字颜色 1 2 2" xfId="276"/>
    <cellStyle name="60% - 强调文字颜色 1 2 2 2" xfId="277"/>
    <cellStyle name="商品名称 2 2" xfId="278"/>
    <cellStyle name="标题 3 2 4" xfId="279"/>
    <cellStyle name="好 7" xfId="280"/>
    <cellStyle name="60% - 强调文字颜色 1 2 3" xfId="281"/>
    <cellStyle name="百分比 2 3 4 2" xfId="282"/>
    <cellStyle name="60% - 强调文字颜色 1 3" xfId="283"/>
    <cellStyle name="千位分隔 2 3" xfId="284"/>
    <cellStyle name="60% - 强调文字颜色 1 3 2" xfId="285"/>
    <cellStyle name="Accent6 3 2" xfId="286"/>
    <cellStyle name="常规 5" xfId="287"/>
    <cellStyle name="输出 4 4" xfId="288"/>
    <cellStyle name="60% - 强调文字颜色 2 2" xfId="289"/>
    <cellStyle name="常规 5 3" xfId="290"/>
    <cellStyle name="60% - 强调文字颜色 2 2 3" xfId="291"/>
    <cellStyle name="Accent6 - 60%" xfId="292"/>
    <cellStyle name="常规 6 2" xfId="293"/>
    <cellStyle name="60% - 强调文字颜色 2 3 2" xfId="294"/>
    <cellStyle name="注释 2" xfId="295"/>
    <cellStyle name="Accent6 4 2" xfId="296"/>
    <cellStyle name="60% - 强调文字颜色 3 2" xfId="297"/>
    <cellStyle name="60% - 强调文字颜色 3 2 2" xfId="298"/>
    <cellStyle name="60% - 强调文字颜色 3 2 3" xfId="299"/>
    <cellStyle name="60% - 强调文字颜色 3 3" xfId="300"/>
    <cellStyle name="Accent5 - 40% 2" xfId="301"/>
    <cellStyle name="汇总 7" xfId="302"/>
    <cellStyle name="60% - 强调文字颜色 3 3 2" xfId="303"/>
    <cellStyle name="Accent5 - 40% 2 2" xfId="304"/>
    <cellStyle name="Accent6 5 2" xfId="305"/>
    <cellStyle name="60% - 强调文字颜色 4 2" xfId="306"/>
    <cellStyle name="60% - 强调文字颜色 4 2 2" xfId="307"/>
    <cellStyle name="60% - 强调文字颜色 4 3 2" xfId="308"/>
    <cellStyle name="常规 15" xfId="309"/>
    <cellStyle name="常规 20" xfId="310"/>
    <cellStyle name="60% - 强调文字颜色 5 2" xfId="311"/>
    <cellStyle name="标题 1 4 2 2" xfId="312"/>
    <cellStyle name="常规_exceltmp1" xfId="313"/>
    <cellStyle name="60% - 强调文字颜色 5 2 2" xfId="314"/>
    <cellStyle name="常规 2 5 3" xfId="315"/>
    <cellStyle name="60% - 强调文字颜色 5 2 3" xfId="316"/>
    <cellStyle name="常规 2 5 4" xfId="317"/>
    <cellStyle name="百分比 2 10" xfId="318"/>
    <cellStyle name="常规 2 2 2 3 2" xfId="319"/>
    <cellStyle name="60% - 强调文字颜色 5 3" xfId="320"/>
    <cellStyle name="60% - 强调文字颜色 5 3 2" xfId="321"/>
    <cellStyle name="常规 2 6 3" xfId="322"/>
    <cellStyle name="RowLevel_0" xfId="323"/>
    <cellStyle name="60% - 强调文字颜色 6 2" xfId="324"/>
    <cellStyle name="60% - 强调文字颜色 6 2 2" xfId="325"/>
    <cellStyle name="Header2" xfId="326"/>
    <cellStyle name="强调文字颜色 5 2 3" xfId="327"/>
    <cellStyle name="60% - 强调文字颜色 6 2 2 2" xfId="328"/>
    <cellStyle name="Header2 2" xfId="329"/>
    <cellStyle name="60% - 强调文字颜色 6 2 3" xfId="330"/>
    <cellStyle name="60% - 强调文字颜色 6 3" xfId="331"/>
    <cellStyle name="6mal" xfId="332"/>
    <cellStyle name="Accent1 - 20%" xfId="333"/>
    <cellStyle name="强调文字颜色 2 2 2" xfId="334"/>
    <cellStyle name="Accent4 9" xfId="335"/>
    <cellStyle name="Accent1 - 20% 2 2" xfId="336"/>
    <cellStyle name="常规 2 3 3 3" xfId="337"/>
    <cellStyle name="Accent5 - 20%" xfId="338"/>
    <cellStyle name="Accent1 - 20% 3" xfId="339"/>
    <cellStyle name="Accent1 - 40%" xfId="340"/>
    <cellStyle name="Accent6 9" xfId="341"/>
    <cellStyle name="标题 6 2 2" xfId="342"/>
    <cellStyle name="Accent1 - 40% 2" xfId="343"/>
    <cellStyle name="Accent1 - 40% 2 2" xfId="344"/>
    <cellStyle name="Accent1 - 40% 3" xfId="345"/>
    <cellStyle name="PSHeading 3 2" xfId="346"/>
    <cellStyle name="Accent1 - 60%" xfId="347"/>
    <cellStyle name="Accent1 - 60% 2" xfId="348"/>
    <cellStyle name="标题 1 5" xfId="349"/>
    <cellStyle name="注释 4 2 2" xfId="350"/>
    <cellStyle name="常规 17 2" xfId="351"/>
    <cellStyle name="Accent1 - 60% 3" xfId="352"/>
    <cellStyle name="标题 1 6"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部门 3 2" xfId="362"/>
    <cellStyle name="Accent1 6" xfId="363"/>
    <cellStyle name="常规 2 2 3 2" xfId="364"/>
    <cellStyle name="sstot" xfId="365"/>
    <cellStyle name="Accent1 7" xfId="366"/>
    <cellStyle name="常规 2 2 3 3" xfId="367"/>
    <cellStyle name="Accent1 8" xfId="368"/>
    <cellStyle name="差_1110洱源 2" xfId="369"/>
    <cellStyle name="常规 2 2 3 4" xfId="370"/>
    <cellStyle name="Accent1 9" xfId="371"/>
    <cellStyle name="差_1110洱源 3" xfId="372"/>
    <cellStyle name="Accent2" xfId="373"/>
    <cellStyle name="常规 9 3" xfId="374"/>
    <cellStyle name="Header1 2" xfId="375"/>
    <cellStyle name="强调文字颜色 5 2 2 2" xfId="376"/>
    <cellStyle name="Accent2 - 40% 2 2" xfId="377"/>
    <cellStyle name="输入 2 4" xfId="378"/>
    <cellStyle name="日期 2" xfId="379"/>
    <cellStyle name="Accent2 - 60% 2" xfId="380"/>
    <cellStyle name="Accent5 - 40% 3" xfId="381"/>
    <cellStyle name="日期 2 2" xfId="382"/>
    <cellStyle name="Accent2 - 60% 2 2" xfId="383"/>
    <cellStyle name="日期 3" xfId="384"/>
    <cellStyle name="Accent2 - 60% 3" xfId="385"/>
    <cellStyle name="Accent2 2" xfId="386"/>
    <cellStyle name="强调文字颜色 4 3" xfId="387"/>
    <cellStyle name="t" xfId="388"/>
    <cellStyle name="Accent2 2 2" xfId="389"/>
    <cellStyle name="Accent2 3" xfId="390"/>
    <cellStyle name="Accent2 3 2" xfId="391"/>
    <cellStyle name="Accent2 4" xfId="392"/>
    <cellStyle name="Accent2 4 2" xfId="393"/>
    <cellStyle name="百分比 2 9 2 2" xfId="394"/>
    <cellStyle name="Accent2 5 2" xfId="395"/>
    <cellStyle name="百分比 2 9 3" xfId="396"/>
    <cellStyle name="常规 2 2 11" xfId="397"/>
    <cellStyle name="Accent2 6" xfId="398"/>
    <cellStyle name="常规 2 2 4 2" xfId="399"/>
    <cellStyle name="Date" xfId="400"/>
    <cellStyle name="Accent2 7" xfId="401"/>
    <cellStyle name="Accent2 8" xfId="402"/>
    <cellStyle name="Accent2 9" xfId="403"/>
    <cellStyle name="Accent3" xfId="404"/>
    <cellStyle name="Accent5 2" xfId="405"/>
    <cellStyle name="Accent3 - 20%" xfId="406"/>
    <cellStyle name="Milliers_!!!GO" xfId="407"/>
    <cellStyle name="Accent5 2 2" xfId="408"/>
    <cellStyle name="Accent3 - 20% 2" xfId="409"/>
    <cellStyle name="标题 1 3" xfId="410"/>
    <cellStyle name="百分比 4 3" xfId="411"/>
    <cellStyle name="常规 2 2 7" xfId="412"/>
    <cellStyle name="Accent3 - 20% 2 2" xfId="413"/>
    <cellStyle name="Accent5 6" xfId="414"/>
    <cellStyle name="汇总 3" xfId="415"/>
    <cellStyle name="差_0605石屏 3" xfId="416"/>
    <cellStyle name="标题 1 3 2" xfId="417"/>
    <cellStyle name="Accent3 - 20% 3" xfId="418"/>
    <cellStyle name="标题 1 4" xfId="419"/>
    <cellStyle name="Accent3 - 40%" xfId="420"/>
    <cellStyle name="Accent4 3 2" xfId="421"/>
    <cellStyle name="好_0502通海县" xfId="422"/>
    <cellStyle name="Mon閠aire [0]_!!!GO" xfId="423"/>
    <cellStyle name="Accent3 - 40% 2" xfId="424"/>
    <cellStyle name="Accent3 - 40% 2 2" xfId="425"/>
    <cellStyle name="百分比 2 6 2" xfId="426"/>
    <cellStyle name="常规 15 2 2" xfId="427"/>
    <cellStyle name="Accent3 - 40% 3" xfId="428"/>
    <cellStyle name="捠壿 [0.00]_Region Orders (2)" xfId="429"/>
    <cellStyle name="Accent4 - 60%" xfId="430"/>
    <cellStyle name="Accent3 - 60%" xfId="431"/>
    <cellStyle name="Accent4 5 2" xfId="432"/>
    <cellStyle name="Accent3 - 60% 2" xfId="433"/>
    <cellStyle name="好_M01-1 3" xfId="434"/>
    <cellStyle name="Accent3 - 60% 2 2" xfId="435"/>
    <cellStyle name="编号" xfId="436"/>
    <cellStyle name="常规 17 2 2" xfId="437"/>
    <cellStyle name="Accent3 - 60% 3" xfId="438"/>
    <cellStyle name="Accent3 2" xfId="439"/>
    <cellStyle name="Accent3 2 2" xfId="440"/>
    <cellStyle name="comma zerodec" xfId="441"/>
    <cellStyle name="Accent3 3" xfId="442"/>
    <cellStyle name="Accent3 3 2" xfId="443"/>
    <cellStyle name="解释性文本 2" xfId="444"/>
    <cellStyle name="Accent3 4" xfId="445"/>
    <cellStyle name="解释性文本 3" xfId="446"/>
    <cellStyle name="Accent3 5" xfId="447"/>
    <cellStyle name="解释性文本 3 2" xfId="448"/>
    <cellStyle name="Accent3 5 2" xfId="449"/>
    <cellStyle name="Moneda_96 Risk" xfId="450"/>
    <cellStyle name="解释性文本 4" xfId="451"/>
    <cellStyle name="Accent3 6" xfId="452"/>
    <cellStyle name="常规 2 2 5 2" xfId="453"/>
    <cellStyle name="Accent3 7" xfId="454"/>
    <cellStyle name="解释性文本 5" xfId="455"/>
    <cellStyle name="差 2" xfId="456"/>
    <cellStyle name="Accent3 8" xfId="457"/>
    <cellStyle name="解释性文本 6" xfId="458"/>
    <cellStyle name="差 3" xfId="459"/>
    <cellStyle name="常规 2 7 3 2" xfId="460"/>
    <cellStyle name="Accent3 9" xfId="461"/>
    <cellStyle name="解释性文本 7" xfId="462"/>
    <cellStyle name="差 4" xfId="463"/>
    <cellStyle name="百分比 2" xfId="464"/>
    <cellStyle name="Accent4" xfId="465"/>
    <cellStyle name="Accent4 - 20%" xfId="466"/>
    <cellStyle name="差 4 2 2" xfId="467"/>
    <cellStyle name="百分比 2 2 2" xfId="468"/>
    <cellStyle name="常规 2 4 2 4" xfId="469"/>
    <cellStyle name="Accent4 - 20% 2" xfId="470"/>
    <cellStyle name="百分比 2 2 2 2" xfId="471"/>
    <cellStyle name="Accent4 - 20% 2 2" xfId="472"/>
    <cellStyle name="百分比 2 2 2 2 2" xfId="473"/>
    <cellStyle name="Accent4 - 20% 3" xfId="474"/>
    <cellStyle name="百分比 2 2 2 3" xfId="475"/>
    <cellStyle name="强调 2 2" xfId="476"/>
    <cellStyle name="输入 4" xfId="477"/>
    <cellStyle name="Accent4 - 40%" xfId="478"/>
    <cellStyle name="百分比 2 4 2" xfId="479"/>
    <cellStyle name="常规 3 3" xfId="480"/>
    <cellStyle name="输入 4 2" xfId="481"/>
    <cellStyle name="Accent4 - 40% 2" xfId="482"/>
    <cellStyle name="百分比 2 4 2 2" xfId="483"/>
    <cellStyle name="Accent6 - 40%" xfId="484"/>
    <cellStyle name="常规 3 3 2" xfId="485"/>
    <cellStyle name="输入 4 2 2" xfId="486"/>
    <cellStyle name="Accent4 - 40% 2 2" xfId="487"/>
    <cellStyle name="Accent6 - 40% 2" xfId="488"/>
    <cellStyle name="商品名称 4" xfId="489"/>
    <cellStyle name="常规 3 4" xfId="490"/>
    <cellStyle name="输入 4 3" xfId="491"/>
    <cellStyle name="Accent4 - 40% 3" xfId="492"/>
    <cellStyle name="Accent4 - 60% 2" xfId="493"/>
    <cellStyle name="标题 7 4" xfId="494"/>
    <cellStyle name="Accent4 - 60% 2 2" xfId="495"/>
    <cellStyle name="PSSpacer" xfId="496"/>
    <cellStyle name="Accent4 - 60% 3" xfId="497"/>
    <cellStyle name="Accent6" xfId="498"/>
    <cellStyle name="Accent4 2" xfId="499"/>
    <cellStyle name="Accent4 3" xfId="500"/>
    <cellStyle name="New Times Roman" xfId="501"/>
    <cellStyle name="Accent4 4" xfId="502"/>
    <cellStyle name="借出原因" xfId="503"/>
    <cellStyle name="PSHeading 5" xfId="504"/>
    <cellStyle name="Accent4 4 2" xfId="505"/>
    <cellStyle name="标题 1 2 2" xfId="506"/>
    <cellStyle name="百分比 4 2 2" xfId="507"/>
    <cellStyle name="Accent4 6" xfId="508"/>
    <cellStyle name="常规 2 2 6 2" xfId="509"/>
    <cellStyle name="标题 1 2 3" xfId="510"/>
    <cellStyle name="Accent4 7" xfId="511"/>
    <cellStyle name="标题 1 2 4" xfId="512"/>
    <cellStyle name="Accent4 8" xfId="513"/>
    <cellStyle name="Accent5" xfId="514"/>
    <cellStyle name="常规 2 3 3 3 2" xfId="515"/>
    <cellStyle name="Accent5 - 20% 2" xfId="516"/>
    <cellStyle name="Accent5 - 20% 2 2" xfId="517"/>
    <cellStyle name="Accent5 - 20% 3" xfId="518"/>
    <cellStyle name="Input [yellow] 2 2 2" xfId="519"/>
    <cellStyle name="Accent5 - 40%" xfId="520"/>
    <cellStyle name="好 4 2" xfId="521"/>
    <cellStyle name="常规 12" xfId="522"/>
    <cellStyle name="Accent5 - 60%" xfId="523"/>
    <cellStyle name="标题 2 3 3" xfId="524"/>
    <cellStyle name="好 4 2 2" xfId="525"/>
    <cellStyle name="常规 12 2" xfId="526"/>
    <cellStyle name="Accent5 - 60% 2" xfId="527"/>
    <cellStyle name="Accent5 3" xfId="528"/>
    <cellStyle name="Category" xfId="529"/>
    <cellStyle name="Accent5 3 2" xfId="530"/>
    <cellStyle name="标题 2 3" xfId="531"/>
    <cellStyle name="Category 2" xfId="532"/>
    <cellStyle name="Accent5 4 2" xfId="533"/>
    <cellStyle name="标题 3 3" xfId="534"/>
    <cellStyle name="Comma [0]_!!!GO" xfId="535"/>
    <cellStyle name="Accent5 5" xfId="536"/>
    <cellStyle name="汇总 2" xfId="537"/>
    <cellStyle name="差_0605石屏 2" xfId="538"/>
    <cellStyle name="Accent5 5 2" xfId="539"/>
    <cellStyle name="汇总 2 2" xfId="540"/>
    <cellStyle name="差_0605石屏 2 2" xfId="541"/>
    <cellStyle name="标题 1 3 3" xfId="542"/>
    <cellStyle name="Accent5 7" xfId="543"/>
    <cellStyle name="汇总 4" xfId="544"/>
    <cellStyle name="标题 1 3 4" xfId="545"/>
    <cellStyle name="Accent5 8" xfId="546"/>
    <cellStyle name="汇总 5" xfId="547"/>
    <cellStyle name="百分比 2 3 2 2 2" xfId="548"/>
    <cellStyle name="Accent6 - 20%" xfId="549"/>
    <cellStyle name="Accent6 - 40% 2 2" xfId="550"/>
    <cellStyle name="标题 3 4 4" xfId="551"/>
    <cellStyle name="Accent6 - 40% 3" xfId="552"/>
    <cellStyle name="常规 3 3 3" xfId="553"/>
    <cellStyle name="常规_2007年云南省向人大报送政府收支预算表格式编制过程表" xfId="554"/>
    <cellStyle name="ColLevel_0" xfId="555"/>
    <cellStyle name="Accent6 - 60% 2" xfId="556"/>
    <cellStyle name="Accent6 - 60% 3" xfId="557"/>
    <cellStyle name="标题 1 4 4" xfId="558"/>
    <cellStyle name="Accent6 8" xfId="559"/>
    <cellStyle name="百分比 2 4 3" xfId="560"/>
    <cellStyle name="Comma_!!!GO" xfId="561"/>
    <cellStyle name="Currency_!!!GO" xfId="562"/>
    <cellStyle name="标题 3 3 2" xfId="563"/>
    <cellStyle name="分级显示列_1_Book1" xfId="564"/>
    <cellStyle name="Currency1" xfId="565"/>
    <cellStyle name="好 4 3" xfId="566"/>
    <cellStyle name="常规 13" xfId="567"/>
    <cellStyle name="标题 2 3 4" xfId="568"/>
    <cellStyle name="常规 2 2 11 2" xfId="569"/>
    <cellStyle name="Date 2" xfId="570"/>
    <cellStyle name="Date 2 2" xfId="571"/>
    <cellStyle name="差_0502通海县 3" xfId="572"/>
    <cellStyle name="Dollar (zero dec)" xfId="573"/>
    <cellStyle name="常规 5 2 2 2" xfId="574"/>
    <cellStyle name="Grey" xfId="575"/>
    <cellStyle name="标题 2 2" xfId="576"/>
    <cellStyle name="百分比 5 2" xfId="577"/>
    <cellStyle name="常规 2 3 6"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强调文字颜色 3 3" xfId="592"/>
    <cellStyle name="常规 2 10" xfId="593"/>
    <cellStyle name="Input Cells" xfId="594"/>
    <cellStyle name="Linked Cells" xfId="595"/>
    <cellStyle name="标题 6 3" xfId="596"/>
    <cellStyle name="Millares [0]_96 Risk" xfId="597"/>
    <cellStyle name="部门 2 2" xfId="598"/>
    <cellStyle name="常规 10 41 2" xfId="599"/>
    <cellStyle name="Millares_96 Risk" xfId="600"/>
    <cellStyle name="常规 2 2 2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常规 450" xfId="615"/>
    <cellStyle name="no dec 2 2" xfId="616"/>
    <cellStyle name="PSHeading 2 2 2" xfId="617"/>
    <cellStyle name="百分比 3 3 2" xfId="618"/>
    <cellStyle name="no dec 3" xfId="619"/>
    <cellStyle name="PSHeading 2 3" xfId="620"/>
    <cellStyle name="Normal - Style1" xfId="621"/>
    <cellStyle name="百分比 2 5 2" xfId="622"/>
    <cellStyle name="Normal_!!!GO" xfId="623"/>
    <cellStyle name="per.style" xfId="624"/>
    <cellStyle name="输入 3 3" xfId="625"/>
    <cellStyle name="常规 2 9 3" xfId="626"/>
    <cellStyle name="PSInt" xfId="627"/>
    <cellStyle name="常规 2 4" xfId="628"/>
    <cellStyle name="常规 94" xfId="629"/>
    <cellStyle name="Percent [2] 2" xfId="630"/>
    <cellStyle name="t_HVAC Equipment (3)" xfId="631"/>
    <cellStyle name="常规 2 3 4" xfId="632"/>
    <cellStyle name="Percent_!!!GO" xfId="633"/>
    <cellStyle name="常规 2 3 2 3 2" xfId="634"/>
    <cellStyle name="Pourcentage_pldt" xfId="635"/>
    <cellStyle name="标题 5" xfId="636"/>
    <cellStyle name="解释性文本 2 3" xfId="637"/>
    <cellStyle name="百分比 8" xfId="638"/>
    <cellStyle name="强调文字颜色 4 2" xfId="639"/>
    <cellStyle name="PSChar 2" xfId="640"/>
    <cellStyle name="PSDate" xfId="641"/>
    <cellStyle name="编号 2 2" xfId="642"/>
    <cellStyle name="PSHeading 3 3" xfId="643"/>
    <cellStyle name="PSDate 2" xfId="644"/>
    <cellStyle name="编号 2 2 2" xfId="645"/>
    <cellStyle name="标题 4 4 2 2" xfId="646"/>
    <cellStyle name="PSDec" xfId="647"/>
    <cellStyle name="常规 10" xfId="648"/>
    <cellStyle name="PSDec 2" xfId="649"/>
    <cellStyle name="编号 4" xfId="650"/>
    <cellStyle name="常规 16 2" xfId="651"/>
    <cellStyle name="PSHeading" xfId="652"/>
    <cellStyle name="常规 451" xfId="653"/>
    <cellStyle name="PSHeading 2 2 3" xfId="654"/>
    <cellStyle name="PSHeading 2 4" xfId="655"/>
    <cellStyle name="PSHeading 3" xfId="656"/>
    <cellStyle name="常规 2 9 3 2" xfId="657"/>
    <cellStyle name="PSInt 2" xfId="658"/>
    <cellStyle name="常规 2 4 2" xfId="659"/>
    <cellStyle name="输入 3" xfId="660"/>
    <cellStyle name="常规 2 9" xfId="661"/>
    <cellStyle name="PSSpacer 2" xfId="662"/>
    <cellStyle name="sstot 2" xfId="663"/>
    <cellStyle name="Standard_AREAS" xfId="664"/>
    <cellStyle name="强调文字颜色 4 3 2" xfId="665"/>
    <cellStyle name="t 2" xfId="666"/>
    <cellStyle name="常规 2 3 4 2" xfId="667"/>
    <cellStyle name="t_HVAC Equipment (3) 2" xfId="668"/>
    <cellStyle name="百分比 2 11" xfId="669"/>
    <cellStyle name="千位分隔 2 2" xfId="670"/>
    <cellStyle name="百分比 2 3 5" xfId="671"/>
    <cellStyle name="百分比 2 11 2" xfId="672"/>
    <cellStyle name="千位分隔 3" xfId="673"/>
    <cellStyle name="标题 4 2" xfId="674"/>
    <cellStyle name="解释性文本 2 2 2" xfId="675"/>
    <cellStyle name="百分比 7 2" xfId="676"/>
    <cellStyle name="百分比 2 12" xfId="677"/>
    <cellStyle name="标题 10" xfId="678"/>
    <cellStyle name="差 4 2" xfId="679"/>
    <cellStyle name="百分比 2 2" xfId="680"/>
    <cellStyle name="百分比 2 2 3" xfId="681"/>
    <cellStyle name="百分比 2 2 3 2" xfId="682"/>
    <cellStyle name="百分比 2 3" xfId="683"/>
    <cellStyle name="常规_Sheet3" xfId="684"/>
    <cellStyle name="百分比 2 3 2"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常规 15 2" xfId="697"/>
    <cellStyle name="百分比 2 6" xfId="698"/>
    <cellStyle name="标题 2 2 2" xfId="699"/>
    <cellStyle name="常规 15 3" xfId="700"/>
    <cellStyle name="百分比 2 7"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常规 2 2 6" xfId="710"/>
    <cellStyle name="百分比 4 2" xfId="711"/>
    <cellStyle name="标题 1 2" xfId="712"/>
    <cellStyle name="百分比 6 2" xfId="713"/>
    <cellStyle name="标题 3 2" xfId="714"/>
    <cellStyle name="标题 5 2" xfId="715"/>
    <cellStyle name="百分比 8 2" xfId="716"/>
    <cellStyle name="标题 6" xfId="717"/>
    <cellStyle name="解释性文本 2 4" xfId="718"/>
    <cellStyle name="百分比 9" xfId="719"/>
    <cellStyle name="标题 6 2" xfId="720"/>
    <cellStyle name="百分比 9 2" xfId="721"/>
    <cellStyle name="标题1 4" xfId="722"/>
    <cellStyle name="捠壿_Region Orders (2)" xfId="723"/>
    <cellStyle name="编号 2 3" xfId="724"/>
    <cellStyle name="编号 3" xfId="725"/>
    <cellStyle name="标题 1 3 2 2" xfId="726"/>
    <cellStyle name="标题 1 5 3" xfId="727"/>
    <cellStyle name="标题 2 4 2" xfId="728"/>
    <cellStyle name="常规 17 3" xfId="729"/>
    <cellStyle name="标题 1 7" xfId="730"/>
    <cellStyle name="常规 11" xfId="731"/>
    <cellStyle name="标题 2 3 2" xfId="732"/>
    <cellStyle name="常规 11 2" xfId="733"/>
    <cellStyle name="标题 2 3 2 2" xfId="734"/>
    <cellStyle name="标题 2 4" xfId="735"/>
    <cellStyle name="标题 2 4 2 2" xfId="736"/>
    <cellStyle name="标题 2 4 3" xfId="737"/>
    <cellStyle name="好 5 2" xfId="738"/>
    <cellStyle name="标题 3 2 2 2" xfId="739"/>
    <cellStyle name="标题 2 4 4" xfId="740"/>
    <cellStyle name="标题 2 5" xfId="741"/>
    <cellStyle name="常规 18 3" xfId="742"/>
    <cellStyle name="标题 2 7" xfId="743"/>
    <cellStyle name="标题 2 5 2" xfId="744"/>
    <cellStyle name="标题 2 5 3" xfId="745"/>
    <cellStyle name="常规 5 42" xfId="746"/>
    <cellStyle name="常规 18 2" xfId="747"/>
    <cellStyle name="标题 2 6" xfId="748"/>
    <cellStyle name="好 5" xfId="749"/>
    <cellStyle name="标题 3 2 2" xfId="750"/>
    <cellStyle name="好 6" xfId="751"/>
    <cellStyle name="标题 3 2 3" xfId="752"/>
    <cellStyle name="标题 3 4 3" xfId="753"/>
    <cellStyle name="标题 3 3 2 2" xfId="754"/>
    <cellStyle name="标题 3 3 3" xfId="755"/>
    <cellStyle name="商品名称 3 2" xfId="756"/>
    <cellStyle name="标题 3 3 4" xfId="757"/>
    <cellStyle name="标题 3 4" xfId="758"/>
    <cellStyle name="标题 3 4 2" xfId="759"/>
    <cellStyle name="标题 4 4 3" xfId="760"/>
    <cellStyle name="标题 3 4 2 2" xfId="761"/>
    <cellStyle name="标题 3 5" xfId="762"/>
    <cellStyle name="标题 3 5 2" xfId="763"/>
    <cellStyle name="常规 9" xfId="764"/>
    <cellStyle name="标题 3 5 3" xfId="765"/>
    <cellStyle name="常规 19 2" xfId="766"/>
    <cellStyle name="标题 3 6" xfId="767"/>
    <cellStyle name="常规 19 3" xfId="768"/>
    <cellStyle name="数量 2 2 2" xfId="769"/>
    <cellStyle name="标题 3 7" xfId="770"/>
    <cellStyle name="千位分隔 3 2" xfId="771"/>
    <cellStyle name="标题 4 2 2" xfId="772"/>
    <cellStyle name="千位分隔 3 2 2" xfId="773"/>
    <cellStyle name="标题 4 2 2 2" xfId="774"/>
    <cellStyle name="千位分隔 3 3" xfId="775"/>
    <cellStyle name="标题 4 2 3" xfId="776"/>
    <cellStyle name="标题 4 2 4" xfId="777"/>
    <cellStyle name="千位分隔 4" xfId="778"/>
    <cellStyle name="标题 4 3" xfId="779"/>
    <cellStyle name="千位分隔 4 2" xfId="780"/>
    <cellStyle name="标题 4 3 2" xfId="781"/>
    <cellStyle name="标题 4 3 2 2" xfId="782"/>
    <cellStyle name="标题 4 3 3" xfId="783"/>
    <cellStyle name="标题 4 3 4" xfId="784"/>
    <cellStyle name="千位分隔 5 2" xfId="785"/>
    <cellStyle name="标题 4 4 2" xfId="786"/>
    <cellStyle name="标题 4 4 4" xfId="787"/>
    <cellStyle name="千位分隔 6" xfId="788"/>
    <cellStyle name="标题 4 5" xfId="789"/>
    <cellStyle name="差_1110洱源" xfId="790"/>
    <cellStyle name="常规 25 2" xfId="791"/>
    <cellStyle name="千位分隔 7" xfId="792"/>
    <cellStyle name="标题 4 6" xfId="793"/>
    <cellStyle name="千位分隔 8" xfId="794"/>
    <cellStyle name="标题 4 7"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常规 2 7" xfId="804"/>
    <cellStyle name="标题 8 2" xfId="805"/>
    <cellStyle name="输入 2" xfId="806"/>
    <cellStyle name="常规 2 8" xfId="807"/>
    <cellStyle name="标题 8 3" xfId="808"/>
    <cellStyle name="标题 9" xfId="809"/>
    <cellStyle name="常规 2 2 2 2 2 2" xfId="810"/>
    <cellStyle name="标题1" xfId="811"/>
    <cellStyle name="标题1 2" xfId="812"/>
    <cellStyle name="好_0605石屏 3" xfId="813"/>
    <cellStyle name="标题1 2 2" xfId="814"/>
    <cellStyle name="标题1 2 2 2" xfId="815"/>
    <cellStyle name="差 5 2" xfId="816"/>
    <cellStyle name="标题1 2 3" xfId="817"/>
    <cellStyle name="标题1 3" xfId="818"/>
    <cellStyle name="标题1 3 2" xfId="819"/>
    <cellStyle name="表标题" xfId="820"/>
    <cellStyle name="表标题 2" xfId="821"/>
    <cellStyle name="常规 2 2" xfId="822"/>
    <cellStyle name="部门" xfId="823"/>
    <cellStyle name="常规 2 2 2" xfId="824"/>
    <cellStyle name="部门 2" xfId="825"/>
    <cellStyle name="常规 10 41" xfId="826"/>
    <cellStyle name="常规 2 2 2 2 2" xfId="827"/>
    <cellStyle name="部门 2 2 2" xfId="828"/>
    <cellStyle name="常规 2 2 2 3" xfId="829"/>
    <cellStyle name="部门 2 3" xfId="830"/>
    <cellStyle name="常规 2 2 3" xfId="831"/>
    <cellStyle name="部门 3" xfId="832"/>
    <cellStyle name="解释性文本 5 2" xfId="833"/>
    <cellStyle name="差 2 2" xfId="834"/>
    <cellStyle name="差 2 2 2" xfId="835"/>
    <cellStyle name="解释性文本 5 3" xfId="836"/>
    <cellStyle name="差 2 3" xfId="837"/>
    <cellStyle name="差 2 4" xfId="838"/>
    <cellStyle name="差 3 2" xfId="839"/>
    <cellStyle name="差_0605石屏县" xfId="840"/>
    <cellStyle name="警告文本 6" xfId="841"/>
    <cellStyle name="差 3 2 2" xfId="842"/>
    <cellStyle name="差 3 3" xfId="843"/>
    <cellStyle name="差 3 4" xfId="844"/>
    <cellStyle name="差 4 3" xfId="845"/>
    <cellStyle name="差 4 4" xfId="846"/>
    <cellStyle name="差 5" xfId="847"/>
    <cellStyle name="差 5 3" xfId="848"/>
    <cellStyle name="差_0502通海县 2 2" xfId="849"/>
    <cellStyle name="差 6" xfId="850"/>
    <cellStyle name="常规 5 2 3" xfId="851"/>
    <cellStyle name="差 8"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常规 28" xfId="867"/>
    <cellStyle name="差_2008年地州对账表(国库资金）" xfId="868"/>
    <cellStyle name="差_2008年地州对账表(国库资金） 2" xfId="869"/>
    <cellStyle name="适中 3" xfId="870"/>
    <cellStyle name="差_2008年地州对账表(国库资金） 2 2" xfId="871"/>
    <cellStyle name="差_Book1" xfId="872"/>
    <cellStyle name="差_M01-1" xfId="873"/>
    <cellStyle name="输入 3 2" xfId="874"/>
    <cellStyle name="常规 2 9 2" xfId="875"/>
    <cellStyle name="常规 2 3" xfId="876"/>
    <cellStyle name="昗弨_Pacific Region P&amp;L" xfId="877"/>
    <cellStyle name="差_M01-1 2" xfId="878"/>
    <cellStyle name="输入 3 2 2" xfId="879"/>
    <cellStyle name="常规 2 9 2 2" xfId="880"/>
    <cellStyle name="常规 2 3 2" xfId="881"/>
    <cellStyle name="常规 2 3 2 2" xfId="882"/>
    <cellStyle name="差_M01-1 2 2" xfId="883"/>
    <cellStyle name="常规 2 3 3" xfId="884"/>
    <cellStyle name="差_M01-1 3" xfId="885"/>
    <cellStyle name="常规 10 2" xfId="886"/>
    <cellStyle name="常规 10 2 2" xfId="887"/>
    <cellStyle name="常规 3 3 2 3" xfId="888"/>
    <cellStyle name="常规 10 2 2 2" xfId="889"/>
    <cellStyle name="汇总 6 2" xfId="890"/>
    <cellStyle name="常规 10 2 3" xfId="891"/>
    <cellStyle name="常规 10 2_报预算局：2016年云南省及省本级1-7月社保基金预算执行情况表（0823）" xfId="892"/>
    <cellStyle name="常规 10 3" xfId="893"/>
    <cellStyle name="常规 11 2 2" xfId="894"/>
    <cellStyle name="常规 11 3" xfId="895"/>
    <cellStyle name="常规 11 3 2" xfId="896"/>
    <cellStyle name="常规 430" xfId="897"/>
    <cellStyle name="常规 13 2" xfId="898"/>
    <cellStyle name="好 4 4" xfId="899"/>
    <cellStyle name="常规 14" xfId="900"/>
    <cellStyle name="常规 14 2" xfId="901"/>
    <cellStyle name="检查单元格 2 2 2" xfId="902"/>
    <cellStyle name="常规 21" xfId="903"/>
    <cellStyle name="常规 16" xfId="904"/>
    <cellStyle name="分级显示行_1_Book1" xfId="905"/>
    <cellStyle name="常规 6 4 2" xfId="906"/>
    <cellStyle name="常规 4 2 2 2 2" xfId="907"/>
    <cellStyle name="注释 4 2" xfId="908"/>
    <cellStyle name="常规 22" xfId="909"/>
    <cellStyle name="常规 17" xfId="910"/>
    <cellStyle name="注释 4 3" xfId="911"/>
    <cellStyle name="常规 23" xfId="912"/>
    <cellStyle name="常规 18" xfId="913"/>
    <cellStyle name="常规 5 42 2" xfId="914"/>
    <cellStyle name="常规 18 2 2" xfId="915"/>
    <cellStyle name="注释 4 4" xfId="916"/>
    <cellStyle name="常规 24" xfId="917"/>
    <cellStyle name="常规 19" xfId="918"/>
    <cellStyle name="常规 19 10" xfId="919"/>
    <cellStyle name="常规 19 2 2" xfId="920"/>
    <cellStyle name="适中 3 3" xfId="921"/>
    <cellStyle name="强调文字颜色 3 3 2" xfId="922"/>
    <cellStyle name="常规 2 10 2" xfId="923"/>
    <cellStyle name="常规 2 11" xfId="924"/>
    <cellStyle name="适中 4 3" xfId="925"/>
    <cellStyle name="常规 2 11 2" xfId="926"/>
    <cellStyle name="常规 2 12" xfId="927"/>
    <cellStyle name="常规 2 13" xfId="928"/>
    <cellStyle name="常规 2 13 2" xfId="929"/>
    <cellStyle name="常规 2 2 2 2 3" xfId="930"/>
    <cellStyle name="强调文字颜色 1 2" xfId="931"/>
    <cellStyle name="常规 2 2 2 4 2" xfId="932"/>
    <cellStyle name="常规 2 2 3 3 2" xfId="933"/>
    <cellStyle name="常规 2 2 5" xfId="934"/>
    <cellStyle name="数量" xfId="935"/>
    <cellStyle name="常规 2 3 2 2 2" xfId="936"/>
    <cellStyle name="数量 2" xfId="937"/>
    <cellStyle name="常规 2 3 2 2 2 2" xfId="938"/>
    <cellStyle name="常规 2 3 2 2 3" xfId="939"/>
    <cellStyle name="常规 2 3 2 3" xfId="940"/>
    <cellStyle name="常规 2 3 5" xfId="941"/>
    <cellStyle name="常规 2 3 5 2" xfId="942"/>
    <cellStyle name="常规 2 4 2 2" xfId="943"/>
    <cellStyle name="常规 2 4 2 2 2" xfId="944"/>
    <cellStyle name="输出 2 2 2" xfId="945"/>
    <cellStyle name="常规 2 4 2 3" xfId="946"/>
    <cellStyle name="常规 2 4 2 3 2" xfId="947"/>
    <cellStyle name="常规 2 4 3" xfId="948"/>
    <cellStyle name="常规 2 4 3 2" xfId="949"/>
    <cellStyle name="常规 2 4 4" xfId="950"/>
    <cellStyle name="常规 2 4 4 2" xfId="951"/>
    <cellStyle name="常规 7 2 2" xfId="952"/>
    <cellStyle name="常规 2 4 5" xfId="953"/>
    <cellStyle name="输入 3 4" xfId="954"/>
    <cellStyle name="好_2008年地州对账表(国库资金） 2" xfId="955"/>
    <cellStyle name="常规 2 9 4" xfId="956"/>
    <cellStyle name="常规 2 5" xfId="957"/>
    <cellStyle name="常规 2 5 2" xfId="958"/>
    <cellStyle name="检查单元格 6" xfId="959"/>
    <cellStyle name="常规 2 5 2 2" xfId="960"/>
    <cellStyle name="常规 2 5 2 2 2" xfId="961"/>
    <cellStyle name="输出 3 2 2" xfId="962"/>
    <cellStyle name="检查单元格 7" xfId="963"/>
    <cellStyle name="常规 2 5 2 3" xfId="964"/>
    <cellStyle name="千位分隔 2" xfId="965"/>
    <cellStyle name="常规 7 3 2" xfId="966"/>
    <cellStyle name="常规 2 5 5" xfId="967"/>
    <cellStyle name="常规 2 6" xfId="968"/>
    <cellStyle name="常规 2 6 2" xfId="969"/>
    <cellStyle name="常规 2 6 2 2" xfId="970"/>
    <cellStyle name="常规 2 6 2 2 2" xfId="971"/>
    <cellStyle name="常规 2 6 3 2" xfId="972"/>
    <cellStyle name="检查单元格 3 2 2" xfId="973"/>
    <cellStyle name="常规 2 6 4" xfId="974"/>
    <cellStyle name="常规 2 6 4 2" xfId="975"/>
    <cellStyle name="常规 2 7 3" xfId="976"/>
    <cellStyle name="输入 2 2" xfId="977"/>
    <cellStyle name="常规 2 8 2" xfId="978"/>
    <cellStyle name="常规 30" xfId="979"/>
    <cellStyle name="常规 25" xfId="980"/>
    <cellStyle name="常规 26" xfId="981"/>
    <cellStyle name="常规 27" xfId="982"/>
    <cellStyle name="常规 29" xfId="983"/>
    <cellStyle name="输出 4 2" xfId="984"/>
    <cellStyle name="常规 3" xfId="985"/>
    <cellStyle name="输出 4 2 2" xfId="986"/>
    <cellStyle name="常规 3 2" xfId="987"/>
    <cellStyle name="适中 4" xfId="988"/>
    <cellStyle name="常规 3 2 2" xfId="989"/>
    <cellStyle name="适中 4 2" xfId="990"/>
    <cellStyle name="常规 3 2 2 2" xfId="991"/>
    <cellStyle name="适中 6" xfId="992"/>
    <cellStyle name="常规 3 2 4" xfId="993"/>
    <cellStyle name="常规 3 2 4 2" xfId="994"/>
    <cellStyle name="常规 3 3 2 2" xfId="995"/>
    <cellStyle name="常规 3 3 2 2 2" xfId="996"/>
    <cellStyle name="常规 3 3 3 2" xfId="997"/>
    <cellStyle name="常规_2007年云南省向人大报送政府收支预算表格式编制过程表 2" xfId="998"/>
    <cellStyle name="常规 3 3 4" xfId="999"/>
    <cellStyle name="强调 3" xfId="1000"/>
    <cellStyle name="常规 3 3 4 2" xfId="1001"/>
    <cellStyle name="常规 3 4 2" xfId="1002"/>
    <cellStyle name="检查单元格 2 4" xfId="1003"/>
    <cellStyle name="常规 3 4 2 2" xfId="1004"/>
    <cellStyle name="常规 3 5" xfId="1005"/>
    <cellStyle name="常规 3 5 2" xfId="1006"/>
    <cellStyle name="常规 3 6" xfId="1007"/>
    <cellStyle name="常规 3 6 2" xfId="1008"/>
    <cellStyle name="常规 3 7" xfId="1009"/>
    <cellStyle name="常规 3 8" xfId="1010"/>
    <cellStyle name="常规 3_Book1" xfId="1011"/>
    <cellStyle name="输出 4 3" xfId="1012"/>
    <cellStyle name="常规 4" xfId="1013"/>
    <cellStyle name="常规 4 2" xfId="1014"/>
    <cellStyle name="常规 4 4" xfId="1015"/>
    <cellStyle name="常规 4 2 2" xfId="1016"/>
    <cellStyle name="常规 6 4" xfId="1017"/>
    <cellStyle name="常规 4 2 2 2" xfId="1018"/>
    <cellStyle name="常规 4 5" xfId="1019"/>
    <cellStyle name="常规 4 2 3" xfId="1020"/>
    <cellStyle name="常规 7 4" xfId="1021"/>
    <cellStyle name="常规 4 2 3 2" xfId="1022"/>
    <cellStyle name="常规 4 6" xfId="1023"/>
    <cellStyle name="常规 4 2 4" xfId="1024"/>
    <cellStyle name="常规 8 4" xfId="1025"/>
    <cellStyle name="常规 444" xfId="1026"/>
    <cellStyle name="常规 439" xfId="1027"/>
    <cellStyle name="常规 4 6 2" xfId="1028"/>
    <cellStyle name="常规 4 2 4 2" xfId="1029"/>
    <cellStyle name="常规 4 7" xfId="1030"/>
    <cellStyle name="常规 4 2 5" xfId="1031"/>
    <cellStyle name="常规 4 3" xfId="1032"/>
    <cellStyle name="常规 5 4" xfId="1033"/>
    <cellStyle name="常规 4 3 2" xfId="1034"/>
    <cellStyle name="常规 5 4 2" xfId="1035"/>
    <cellStyle name="常规 4 3 2 2" xfId="1036"/>
    <cellStyle name="常规 4 3 2 2 2" xfId="1037"/>
    <cellStyle name="常规 4 3 2 3" xfId="1038"/>
    <cellStyle name="常规 5 5" xfId="1039"/>
    <cellStyle name="常规 4 3 3" xfId="1040"/>
    <cellStyle name="常规 4 3 3 2" xfId="1041"/>
    <cellStyle name="常规 4 3 4" xfId="1042"/>
    <cellStyle name="常规 431" xfId="1043"/>
    <cellStyle name="链接单元格 2" xfId="1044"/>
    <cellStyle name="常规 432" xfId="1045"/>
    <cellStyle name="好_1110洱源 2 2" xfId="1046"/>
    <cellStyle name="常规 448" xfId="1047"/>
    <cellStyle name="常规 449" xfId="1048"/>
    <cellStyle name="常规 452" xfId="1049"/>
    <cellStyle name="常规 5 2 3 2" xfId="1050"/>
    <cellStyle name="常规 5 2 4" xfId="1051"/>
    <cellStyle name="常规 5 3 2" xfId="1052"/>
    <cellStyle name="常规 6 2 2" xfId="1053"/>
    <cellStyle name="常规 6 3" xfId="1054"/>
    <cellStyle name="常规 6 3 2" xfId="1055"/>
    <cellStyle name="常规 6 3 2 2" xfId="1056"/>
    <cellStyle name="常规 6 3 3" xfId="1057"/>
    <cellStyle name="常规 7" xfId="1058"/>
    <cellStyle name="常规 7 2" xfId="1059"/>
    <cellStyle name="常规 8" xfId="1060"/>
    <cellStyle name="注释 7" xfId="1061"/>
    <cellStyle name="常规 9 2 2" xfId="1062"/>
    <cellStyle name="常规 9 2 2 2" xfId="1063"/>
    <cellStyle name="注释 8" xfId="1064"/>
    <cellStyle name="常规 9 2 3" xfId="1065"/>
    <cellStyle name="常规 9 3 2" xfId="1066"/>
    <cellStyle name="常规 9 4" xfId="1067"/>
    <cellStyle name="常规 9 5" xfId="1068"/>
    <cellStyle name="常规 95" xfId="1069"/>
    <cellStyle name="常规_2004年基金预算(二稿)" xfId="1070"/>
    <cellStyle name="计算 2 3" xfId="1071"/>
    <cellStyle name="常规_2007年云南省向人大报送政府收支预算表格式编制过程表 2 2" xfId="1072"/>
    <cellStyle name="数量 4" xfId="1073"/>
    <cellStyle name="常规_2007年云南省向人大报送政府收支预算表格式编制过程表 2 2 2" xfId="1074"/>
    <cellStyle name="计算 2 4" xfId="1075"/>
    <cellStyle name="常规_2007年云南省向人大报送政府收支预算表格式编制过程表 2 3" xfId="1076"/>
    <cellStyle name="常规_2007年云南省向人大报送政府收支预算表格式编制过程表 2 4 2" xfId="1077"/>
    <cellStyle name="超级链接 3" xfId="1078"/>
    <cellStyle name="超链接 2" xfId="1079"/>
    <cellStyle name="超链接 2 2" xfId="1080"/>
    <cellStyle name="超链接 2 2 2" xfId="1081"/>
    <cellStyle name="超链接 3" xfId="1082"/>
    <cellStyle name="超链接 3 2" xfId="1083"/>
    <cellStyle name="超链接 4" xfId="1084"/>
    <cellStyle name="超链接 4 2" xfId="1085"/>
    <cellStyle name="好 2" xfId="1086"/>
    <cellStyle name="好 2 2" xfId="1087"/>
    <cellStyle name="好 2 2 2" xfId="1088"/>
    <cellStyle name="好 3" xfId="1089"/>
    <cellStyle name="好 3 2" xfId="1090"/>
    <cellStyle name="好 4" xfId="1091"/>
    <cellStyle name="好 5 3" xfId="1092"/>
    <cellStyle name="好_2008年地州对账表(国库资金） 2 2" xfId="1093"/>
    <cellStyle name="商品名称 2 3" xfId="1094"/>
    <cellStyle name="好 8" xfId="1095"/>
    <cellStyle name="好_0502通海县 2" xfId="1096"/>
    <cellStyle name="好_0502通海县 2 2" xfId="1097"/>
    <cellStyle name="好_0502通海县 3" xfId="1098"/>
    <cellStyle name="好_0605石屏" xfId="1099"/>
    <cellStyle name="好_0605石屏 2" xfId="1100"/>
    <cellStyle name="好_0605石屏 2 2" xfId="1101"/>
    <cellStyle name="好_0605石屏县" xfId="1102"/>
    <cellStyle name="好_0605石屏县 2" xfId="1103"/>
    <cellStyle name="好_0605石屏县 3" xfId="1104"/>
    <cellStyle name="好_1110洱源" xfId="1105"/>
    <cellStyle name="好_1110洱源 2" xfId="1106"/>
    <cellStyle name="解释性文本 4 3" xfId="1107"/>
    <cellStyle name="好_1110洱源 3" xfId="1108"/>
    <cellStyle name="解释性文本 4 4" xfId="1109"/>
    <cellStyle name="好_11大理" xfId="1110"/>
    <cellStyle name="好_11大理 2" xfId="1111"/>
    <cellStyle name="好_11大理 2 2" xfId="1112"/>
    <cellStyle name="好_M01-1 2" xfId="1113"/>
    <cellStyle name="好_11大理 3" xfId="1114"/>
    <cellStyle name="好_2007年地州资金往来对账表" xfId="1115"/>
    <cellStyle name="好_2007年地州资金往来对账表 2" xfId="1116"/>
    <cellStyle name="好_2007年地州资金往来对账表 2 2" xfId="1117"/>
    <cellStyle name="好_2008年地州对账表(国库资金） 3" xfId="1118"/>
    <cellStyle name="好_Book1" xfId="1119"/>
    <cellStyle name="好_Book1 2" xfId="1120"/>
    <cellStyle name="好_M01-1" xfId="1121"/>
    <cellStyle name="好_M01-1 2 2" xfId="1122"/>
    <cellStyle name="后继超级链接" xfId="1123"/>
    <cellStyle name="后继超级链接 2" xfId="1124"/>
    <cellStyle name="后继超级链接 2 2" xfId="1125"/>
    <cellStyle name="后继超级链接 3" xfId="1126"/>
    <cellStyle name="汇总 2 2 2" xfId="1127"/>
    <cellStyle name="汇总 2 2 2 2" xfId="1128"/>
    <cellStyle name="汇总 8" xfId="1129"/>
    <cellStyle name="汇总 2 2 3" xfId="1130"/>
    <cellStyle name="警告文本 2 2 2" xfId="1131"/>
    <cellStyle name="检查单元格 2" xfId="1132"/>
    <cellStyle name="汇总 2 3" xfId="1133"/>
    <cellStyle name="检查单元格 2 2" xfId="1134"/>
    <cellStyle name="汇总 2 3 2" xfId="1135"/>
    <cellStyle name="检查单元格 3" xfId="1136"/>
    <cellStyle name="汇总 2 4" xfId="1137"/>
    <cellStyle name="检查单元格 3 2" xfId="1138"/>
    <cellStyle name="汇总 2 4 2" xfId="1139"/>
    <cellStyle name="检查单元格 4" xfId="1140"/>
    <cellStyle name="汇总 2 5" xfId="1141"/>
    <cellStyle name="汇总 3 2" xfId="1142"/>
    <cellStyle name="汇总 3 2 2" xfId="1143"/>
    <cellStyle name="汇总 3 2 2 2" xfId="1144"/>
    <cellStyle name="汇总 3 2 3" xfId="1145"/>
    <cellStyle name="警告文本 3 2 2" xfId="1146"/>
    <cellStyle name="汇总 3 3 2" xfId="1147"/>
    <cellStyle name="汇总 3 4" xfId="1148"/>
    <cellStyle name="汇总 3 4 2" xfId="1149"/>
    <cellStyle name="汇总 3 5" xfId="1150"/>
    <cellStyle name="汇总 4 2" xfId="1151"/>
    <cellStyle name="汇总 4 2 2" xfId="1152"/>
    <cellStyle name="汇总 4 2 2 2" xfId="1153"/>
    <cellStyle name="汇总 4 2 3" xfId="1154"/>
    <cellStyle name="警告文本 4 2 2" xfId="1155"/>
    <cellStyle name="汇总 4 3" xfId="1156"/>
    <cellStyle name="汇总 4 3 2" xfId="1157"/>
    <cellStyle name="汇总 4 4" xfId="1158"/>
    <cellStyle name="汇总 4 4 2" xfId="1159"/>
    <cellStyle name="汇总 4 5" xfId="1160"/>
    <cellStyle name="汇总 5 2" xfId="1161"/>
    <cellStyle name="汇总 5 2 2" xfId="1162"/>
    <cellStyle name="汇总 5 3" xfId="1163"/>
    <cellStyle name="汇总 5 3 2" xfId="1164"/>
    <cellStyle name="汇总 5 4" xfId="1165"/>
    <cellStyle name="千分位_97-917" xfId="1166"/>
    <cellStyle name="汇总 7 2" xfId="1167"/>
    <cellStyle name="汇总 8 2" xfId="1168"/>
    <cellStyle name="计算 2" xfId="1169"/>
    <cellStyle name="计算 2 2" xfId="1170"/>
    <cellStyle name="计算 2 2 2" xfId="1171"/>
    <cellStyle name="计算 3" xfId="1172"/>
    <cellStyle name="计算 3 2" xfId="1173"/>
    <cellStyle name="计算 3 2 2" xfId="1174"/>
    <cellStyle name="计算 3 4" xfId="1175"/>
    <cellStyle name="计算 4 2" xfId="1176"/>
    <cellStyle name="计算 4 3" xfId="1177"/>
    <cellStyle name="计算 4 4" xfId="1178"/>
    <cellStyle name="计算 5" xfId="1179"/>
    <cellStyle name="计算 5 2" xfId="1180"/>
    <cellStyle name="计算 5 3" xfId="1181"/>
    <cellStyle name="计算 6" xfId="1182"/>
    <cellStyle name="计算 7" xfId="1183"/>
    <cellStyle name="计算 8" xfId="1184"/>
    <cellStyle name="检查单元格 2 3" xfId="1185"/>
    <cellStyle name="检查单元格 3 3" xfId="1186"/>
    <cellStyle name="检查单元格 4 2" xfId="1187"/>
    <cellStyle name="检查单元格 4 2 2" xfId="1188"/>
    <cellStyle name="检查单元格 4 3" xfId="1189"/>
    <cellStyle name="检查单元格 4 4" xfId="1190"/>
    <cellStyle name="检查单元格 5" xfId="1191"/>
    <cellStyle name="检查单元格 5 2" xfId="1192"/>
    <cellStyle name="检查单元格 5 3" xfId="1193"/>
    <cellStyle name="检查单元格 8" xfId="1194"/>
    <cellStyle name="解释性文本 3 3" xfId="1195"/>
    <cellStyle name="解释性文本 3 4" xfId="1196"/>
    <cellStyle name="解释性文本 4 2" xfId="1197"/>
    <cellStyle name="解释性文本 4 2 2" xfId="1198"/>
    <cellStyle name="借出原因 2" xfId="1199"/>
    <cellStyle name="借出原因 2 2" xfId="1200"/>
    <cellStyle name="借出原因 2 2 2" xfId="1201"/>
    <cellStyle name="借出原因 2 3" xfId="1202"/>
    <cellStyle name="借出原因 3" xfId="1203"/>
    <cellStyle name="借出原因 3 2" xfId="1204"/>
    <cellStyle name="借出原因 4" xfId="1205"/>
    <cellStyle name="警告文本 2" xfId="1206"/>
    <cellStyle name="警告文本 2 2" xfId="1207"/>
    <cellStyle name="警告文本 2 3" xfId="1208"/>
    <cellStyle name="警告文本 2 4" xfId="1209"/>
    <cellStyle name="警告文本 3" xfId="1210"/>
    <cellStyle name="警告文本 3 2" xfId="1211"/>
    <cellStyle name="警告文本 3 3" xfId="1212"/>
    <cellStyle name="警告文本 3 4" xfId="1213"/>
    <cellStyle name="警告文本 4" xfId="1214"/>
    <cellStyle name="警告文本 4 3" xfId="1215"/>
    <cellStyle name="警告文本 4 4" xfId="1216"/>
    <cellStyle name="警告文本 5" xfId="1217"/>
    <cellStyle name="警告文本 5 2" xfId="1218"/>
    <cellStyle name="警告文本 5 3" xfId="1219"/>
    <cellStyle name="警告文本 7" xfId="1220"/>
    <cellStyle name="链接单元格 2 2" xfId="1221"/>
    <cellStyle name="链接单元格 2 2 2" xfId="1222"/>
    <cellStyle name="链接单元格 2 3" xfId="1223"/>
    <cellStyle name="链接单元格 2 4" xfId="1224"/>
    <cellStyle name="链接单元格 3 2" xfId="1225"/>
    <cellStyle name="链接单元格 3 3" xfId="1226"/>
    <cellStyle name="链接单元格 3 4" xfId="1227"/>
    <cellStyle name="链接单元格 4 2" xfId="1228"/>
    <cellStyle name="链接单元格 4 2 2" xfId="1229"/>
    <cellStyle name="链接单元格 4 3" xfId="1230"/>
    <cellStyle name="链接单元格 4 4" xfId="1231"/>
    <cellStyle name="链接单元格 5 2" xfId="1232"/>
    <cellStyle name="链接单元格 5 3" xfId="1233"/>
    <cellStyle name="普通_97-917" xfId="1234"/>
    <cellStyle name="千位分隔 11" xfId="1235"/>
    <cellStyle name="千分位[0]_laroux" xfId="1236"/>
    <cellStyle name="输入 8" xfId="1237"/>
    <cellStyle name="常规_表样--2016年1至7月云南省及省本级地方财政收支执行情况（国资预算）全省数据与国库一致send预算局826" xfId="1238"/>
    <cellStyle name="千位[0]_ 方正PC" xfId="1239"/>
    <cellStyle name="千位_ 方正PC" xfId="1240"/>
    <cellStyle name="千位分隔 11 2" xfId="1241"/>
    <cellStyle name="千位分隔 2 2 2" xfId="1242"/>
    <cellStyle name="千位分隔 4 6" xfId="1243"/>
    <cellStyle name="千位分隔 4 6 2" xfId="1244"/>
    <cellStyle name="千位分隔 7 2" xfId="1245"/>
    <cellStyle name="千位分隔 8 2" xfId="1246"/>
    <cellStyle name="强调文字颜色 4 2 2 2" xfId="1247"/>
    <cellStyle name="千位分隔 9" xfId="1248"/>
    <cellStyle name="强调 1" xfId="1249"/>
    <cellStyle name="强调 1 2" xfId="1250"/>
    <cellStyle name="强调 2" xfId="1251"/>
    <cellStyle name="强调 3 2" xfId="1252"/>
    <cellStyle name="强调文字颜色 1 2 2" xfId="1253"/>
    <cellStyle name="强调文字颜色 1 2 2 2" xfId="1254"/>
    <cellStyle name="强调文字颜色 1 2 3" xfId="1255"/>
    <cellStyle name="强调文字颜色 6 2 2 2" xfId="1256"/>
    <cellStyle name="强调文字颜色 1 3" xfId="1257"/>
    <cellStyle name="强调文字颜色 1 3 2" xfId="1258"/>
    <cellStyle name="强调文字颜色 2 2" xfId="1259"/>
    <cellStyle name="强调文字颜色 2 2 3" xfId="1260"/>
    <cellStyle name="强调文字颜色 2 3" xfId="1261"/>
    <cellStyle name="强调文字颜色 3 2" xfId="1262"/>
    <cellStyle name="适中 2 3" xfId="1263"/>
    <cellStyle name="强调文字颜色 3 2 2" xfId="1264"/>
    <cellStyle name="强调文字颜色 3 2 2 2" xfId="1265"/>
    <cellStyle name="适中 2 4" xfId="1266"/>
    <cellStyle name="强调文字颜色 3 2 3" xfId="1267"/>
    <cellStyle name="强调文字颜色 4 2 2" xfId="1268"/>
    <cellStyle name="强调文字颜色 4 2 3" xfId="1269"/>
    <cellStyle name="强调文字颜色 5 2" xfId="1270"/>
    <cellStyle name="强调文字颜色 5 3" xfId="1271"/>
    <cellStyle name="强调文字颜色 5 3 2" xfId="1272"/>
    <cellStyle name="强调文字颜色 6 2" xfId="1273"/>
    <cellStyle name="强调文字颜色 6 2 2" xfId="1274"/>
    <cellStyle name="强调文字颜色 6 2 3" xfId="1275"/>
    <cellStyle name="强调文字颜色 6 3" xfId="1276"/>
    <cellStyle name="强调文字颜色 6 3 2" xfId="1277"/>
    <cellStyle name="日期 2 2 2" xfId="1278"/>
    <cellStyle name="日期 2 3" xfId="1279"/>
    <cellStyle name="日期 3 2" xfId="1280"/>
    <cellStyle name="日期 4" xfId="1281"/>
    <cellStyle name="商品名称" xfId="1282"/>
    <cellStyle name="商品名称 2" xfId="1283"/>
    <cellStyle name="商品名称 2 2 2" xfId="1284"/>
    <cellStyle name="商品名称 3" xfId="1285"/>
    <cellStyle name="适中 2" xfId="1286"/>
    <cellStyle name="适中 3 2" xfId="1287"/>
    <cellStyle name="适中 3 2 2" xfId="1288"/>
    <cellStyle name="适中 3 4" xfId="1289"/>
    <cellStyle name="适中 4 2 2" xfId="1290"/>
    <cellStyle name="适中 4 4" xfId="1291"/>
    <cellStyle name="输出 2" xfId="1292"/>
    <cellStyle name="输出 2 2" xfId="1293"/>
    <cellStyle name="输出 2 3" xfId="1294"/>
    <cellStyle name="输出 2 4" xfId="1295"/>
    <cellStyle name="输出 3" xfId="1296"/>
    <cellStyle name="输出 3 2" xfId="1297"/>
    <cellStyle name="输出 4" xfId="1298"/>
    <cellStyle name="输出 5" xfId="1299"/>
    <cellStyle name="寘嬫愗傝_Region Orders (2)" xfId="1300"/>
    <cellStyle name="输出 5 2" xfId="1301"/>
    <cellStyle name="输出 5 3" xfId="1302"/>
    <cellStyle name="输出 6" xfId="1303"/>
    <cellStyle name="输出 7" xfId="1304"/>
    <cellStyle name="输出 8" xfId="1305"/>
    <cellStyle name="输入 2 2 2" xfId="1306"/>
    <cellStyle name="输入 2 3" xfId="1307"/>
    <cellStyle name="输入 4 4" xfId="1308"/>
    <cellStyle name="输入 5" xfId="1309"/>
    <cellStyle name="输入 5 2" xfId="1310"/>
    <cellStyle name="输入 5 3" xfId="1311"/>
    <cellStyle name="输入 6" xfId="1312"/>
    <cellStyle name="输入 7" xfId="1313"/>
    <cellStyle name="数量 2 2" xfId="1314"/>
    <cellStyle name="数量 2 3" xfId="1315"/>
    <cellStyle name="未定义" xfId="1316"/>
    <cellStyle name="样式 1" xfId="1317"/>
    <cellStyle name="寘嬫愗傝 [0.00]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8">
    <dxf>
      <font>
        <color indexed="9"/>
      </font>
    </dxf>
    <dxf>
      <font>
        <b val="1"/>
        <i val="0"/>
      </font>
    </dxf>
    <dxf>
      <font>
        <color indexed="10"/>
      </font>
    </dxf>
    <dxf>
      <font>
        <color rgb="FF9C0006"/>
      </font>
    </dxf>
    <dxf>
      <fill>
        <patternFill patternType="solid">
          <bgColor rgb="FFFF0000"/>
        </patternFill>
      </fill>
    </dxf>
    <dxf>
      <font>
        <b val="0"/>
        <color indexed="9"/>
      </font>
    </dxf>
    <dxf>
      <font>
        <b val="0"/>
        <i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66.xml"/><Relationship Id="rId98" Type="http://schemas.openxmlformats.org/officeDocument/2006/relationships/externalLink" Target="externalLinks/externalLink65.xml"/><Relationship Id="rId97" Type="http://schemas.openxmlformats.org/officeDocument/2006/relationships/externalLink" Target="externalLinks/externalLink64.xml"/><Relationship Id="rId96" Type="http://schemas.openxmlformats.org/officeDocument/2006/relationships/externalLink" Target="externalLinks/externalLink63.xml"/><Relationship Id="rId95" Type="http://schemas.openxmlformats.org/officeDocument/2006/relationships/externalLink" Target="externalLinks/externalLink62.xml"/><Relationship Id="rId94" Type="http://schemas.openxmlformats.org/officeDocument/2006/relationships/externalLink" Target="externalLinks/externalLink61.xml"/><Relationship Id="rId93" Type="http://schemas.openxmlformats.org/officeDocument/2006/relationships/externalLink" Target="externalLinks/externalLink60.xml"/><Relationship Id="rId92" Type="http://schemas.openxmlformats.org/officeDocument/2006/relationships/externalLink" Target="externalLinks/externalLink59.xml"/><Relationship Id="rId91" Type="http://schemas.openxmlformats.org/officeDocument/2006/relationships/externalLink" Target="externalLinks/externalLink58.xml"/><Relationship Id="rId90" Type="http://schemas.openxmlformats.org/officeDocument/2006/relationships/externalLink" Target="externalLinks/externalLink57.xml"/><Relationship Id="rId9" Type="http://schemas.openxmlformats.org/officeDocument/2006/relationships/worksheet" Target="worksheets/sheet9.xml"/><Relationship Id="rId89" Type="http://schemas.openxmlformats.org/officeDocument/2006/relationships/externalLink" Target="externalLinks/externalLink56.xml"/><Relationship Id="rId88" Type="http://schemas.openxmlformats.org/officeDocument/2006/relationships/externalLink" Target="externalLinks/externalLink55.xml"/><Relationship Id="rId87" Type="http://schemas.openxmlformats.org/officeDocument/2006/relationships/externalLink" Target="externalLinks/externalLink54.xml"/><Relationship Id="rId86" Type="http://schemas.openxmlformats.org/officeDocument/2006/relationships/externalLink" Target="externalLinks/externalLink53.xml"/><Relationship Id="rId85" Type="http://schemas.openxmlformats.org/officeDocument/2006/relationships/externalLink" Target="externalLinks/externalLink52.xml"/><Relationship Id="rId84" Type="http://schemas.openxmlformats.org/officeDocument/2006/relationships/externalLink" Target="externalLinks/externalLink51.xml"/><Relationship Id="rId83" Type="http://schemas.openxmlformats.org/officeDocument/2006/relationships/externalLink" Target="externalLinks/externalLink50.xml"/><Relationship Id="rId82" Type="http://schemas.openxmlformats.org/officeDocument/2006/relationships/externalLink" Target="externalLinks/externalLink49.xml"/><Relationship Id="rId81" Type="http://schemas.openxmlformats.org/officeDocument/2006/relationships/externalLink" Target="externalLinks/externalLink48.xml"/><Relationship Id="rId80" Type="http://schemas.openxmlformats.org/officeDocument/2006/relationships/externalLink" Target="externalLinks/externalLink47.xml"/><Relationship Id="rId8" Type="http://schemas.openxmlformats.org/officeDocument/2006/relationships/worksheet" Target="worksheets/sheet8.xml"/><Relationship Id="rId79" Type="http://schemas.openxmlformats.org/officeDocument/2006/relationships/externalLink" Target="externalLinks/externalLink46.xml"/><Relationship Id="rId78" Type="http://schemas.openxmlformats.org/officeDocument/2006/relationships/externalLink" Target="externalLinks/externalLink45.xml"/><Relationship Id="rId77" Type="http://schemas.openxmlformats.org/officeDocument/2006/relationships/externalLink" Target="externalLinks/externalLink44.xml"/><Relationship Id="rId76" Type="http://schemas.openxmlformats.org/officeDocument/2006/relationships/externalLink" Target="externalLinks/externalLink43.xml"/><Relationship Id="rId75" Type="http://schemas.openxmlformats.org/officeDocument/2006/relationships/externalLink" Target="externalLinks/externalLink42.xml"/><Relationship Id="rId74" Type="http://schemas.openxmlformats.org/officeDocument/2006/relationships/externalLink" Target="externalLinks/externalLink41.xml"/><Relationship Id="rId73" Type="http://schemas.openxmlformats.org/officeDocument/2006/relationships/externalLink" Target="externalLinks/externalLink40.xml"/><Relationship Id="rId72" Type="http://schemas.openxmlformats.org/officeDocument/2006/relationships/externalLink" Target="externalLinks/externalLink39.xml"/><Relationship Id="rId71" Type="http://schemas.openxmlformats.org/officeDocument/2006/relationships/externalLink" Target="externalLinks/externalLink38.xml"/><Relationship Id="rId70" Type="http://schemas.openxmlformats.org/officeDocument/2006/relationships/externalLink" Target="externalLinks/externalLink37.xml"/><Relationship Id="rId7" Type="http://schemas.openxmlformats.org/officeDocument/2006/relationships/worksheet" Target="worksheets/sheet7.xml"/><Relationship Id="rId69" Type="http://schemas.openxmlformats.org/officeDocument/2006/relationships/externalLink" Target="externalLinks/externalLink36.xml"/><Relationship Id="rId68" Type="http://schemas.openxmlformats.org/officeDocument/2006/relationships/externalLink" Target="externalLinks/externalLink35.xml"/><Relationship Id="rId67" Type="http://schemas.openxmlformats.org/officeDocument/2006/relationships/externalLink" Target="externalLinks/externalLink34.xml"/><Relationship Id="rId66" Type="http://schemas.openxmlformats.org/officeDocument/2006/relationships/externalLink" Target="externalLinks/externalLink33.xml"/><Relationship Id="rId65" Type="http://schemas.openxmlformats.org/officeDocument/2006/relationships/externalLink" Target="externalLinks/externalLink32.xml"/><Relationship Id="rId64" Type="http://schemas.openxmlformats.org/officeDocument/2006/relationships/externalLink" Target="externalLinks/externalLink31.xml"/><Relationship Id="rId63" Type="http://schemas.openxmlformats.org/officeDocument/2006/relationships/externalLink" Target="externalLinks/externalLink30.xml"/><Relationship Id="rId62" Type="http://schemas.openxmlformats.org/officeDocument/2006/relationships/externalLink" Target="externalLinks/externalLink29.xml"/><Relationship Id="rId61" Type="http://schemas.openxmlformats.org/officeDocument/2006/relationships/externalLink" Target="externalLinks/externalLink28.xml"/><Relationship Id="rId60" Type="http://schemas.openxmlformats.org/officeDocument/2006/relationships/externalLink" Target="externalLinks/externalLink27.xml"/><Relationship Id="rId6" Type="http://schemas.openxmlformats.org/officeDocument/2006/relationships/worksheet" Target="worksheets/sheet6.xml"/><Relationship Id="rId59" Type="http://schemas.openxmlformats.org/officeDocument/2006/relationships/externalLink" Target="externalLinks/externalLink26.xml"/><Relationship Id="rId58" Type="http://schemas.openxmlformats.org/officeDocument/2006/relationships/externalLink" Target="externalLinks/externalLink25.xml"/><Relationship Id="rId57" Type="http://schemas.openxmlformats.org/officeDocument/2006/relationships/externalLink" Target="externalLinks/externalLink24.xml"/><Relationship Id="rId56" Type="http://schemas.openxmlformats.org/officeDocument/2006/relationships/externalLink" Target="externalLinks/externalLink23.xml"/><Relationship Id="rId55" Type="http://schemas.openxmlformats.org/officeDocument/2006/relationships/externalLink" Target="externalLinks/externalLink22.xml"/><Relationship Id="rId54" Type="http://schemas.openxmlformats.org/officeDocument/2006/relationships/externalLink" Target="externalLinks/externalLink21.xml"/><Relationship Id="rId53" Type="http://schemas.openxmlformats.org/officeDocument/2006/relationships/externalLink" Target="externalLinks/externalLink20.xml"/><Relationship Id="rId52" Type="http://schemas.openxmlformats.org/officeDocument/2006/relationships/externalLink" Target="externalLinks/externalLink19.xml"/><Relationship Id="rId51" Type="http://schemas.openxmlformats.org/officeDocument/2006/relationships/externalLink" Target="externalLinks/externalLink18.xml"/><Relationship Id="rId50" Type="http://schemas.openxmlformats.org/officeDocument/2006/relationships/externalLink" Target="externalLinks/externalLink17.xml"/><Relationship Id="rId5" Type="http://schemas.openxmlformats.org/officeDocument/2006/relationships/worksheet" Target="worksheets/sheet5.xml"/><Relationship Id="rId49" Type="http://schemas.openxmlformats.org/officeDocument/2006/relationships/externalLink" Target="externalLinks/externalLink16.xml"/><Relationship Id="rId48" Type="http://schemas.openxmlformats.org/officeDocument/2006/relationships/externalLink" Target="externalLinks/externalLink15.xml"/><Relationship Id="rId47" Type="http://schemas.openxmlformats.org/officeDocument/2006/relationships/externalLink" Target="externalLinks/externalLink14.xml"/><Relationship Id="rId46" Type="http://schemas.openxmlformats.org/officeDocument/2006/relationships/externalLink" Target="externalLinks/externalLink13.xml"/><Relationship Id="rId45" Type="http://schemas.openxmlformats.org/officeDocument/2006/relationships/externalLink" Target="externalLinks/externalLink12.xml"/><Relationship Id="rId44" Type="http://schemas.openxmlformats.org/officeDocument/2006/relationships/externalLink" Target="externalLinks/externalLink11.xml"/><Relationship Id="rId43" Type="http://schemas.openxmlformats.org/officeDocument/2006/relationships/externalLink" Target="externalLinks/externalLink10.xml"/><Relationship Id="rId42" Type="http://schemas.openxmlformats.org/officeDocument/2006/relationships/externalLink" Target="externalLinks/externalLink9.xml"/><Relationship Id="rId41" Type="http://schemas.openxmlformats.org/officeDocument/2006/relationships/externalLink" Target="externalLinks/externalLink8.xml"/><Relationship Id="rId40" Type="http://schemas.openxmlformats.org/officeDocument/2006/relationships/externalLink" Target="externalLinks/externalLink7.xml"/><Relationship Id="rId4" Type="http://schemas.openxmlformats.org/officeDocument/2006/relationships/worksheet" Target="worksheets/sheet4.xml"/><Relationship Id="rId39" Type="http://schemas.openxmlformats.org/officeDocument/2006/relationships/externalLink" Target="externalLinks/externalLink6.xml"/><Relationship Id="rId38" Type="http://schemas.openxmlformats.org/officeDocument/2006/relationships/externalLink" Target="externalLinks/externalLink5.xml"/><Relationship Id="rId37" Type="http://schemas.openxmlformats.org/officeDocument/2006/relationships/externalLink" Target="externalLinks/externalLink4.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2" Type="http://schemas.openxmlformats.org/officeDocument/2006/relationships/styles" Target="styles.xml"/><Relationship Id="rId161" Type="http://schemas.openxmlformats.org/officeDocument/2006/relationships/sharedStrings" Target="sharedStrings.xml"/><Relationship Id="rId160" Type="http://schemas.openxmlformats.org/officeDocument/2006/relationships/theme" Target="theme/theme1.xml"/><Relationship Id="rId16" Type="http://schemas.openxmlformats.org/officeDocument/2006/relationships/worksheet" Target="worksheets/sheet16.xml"/><Relationship Id="rId159" Type="http://schemas.openxmlformats.org/officeDocument/2006/relationships/externalLink" Target="externalLinks/externalLink126.xml"/><Relationship Id="rId158" Type="http://schemas.openxmlformats.org/officeDocument/2006/relationships/externalLink" Target="externalLinks/externalLink125.xml"/><Relationship Id="rId157" Type="http://schemas.openxmlformats.org/officeDocument/2006/relationships/externalLink" Target="externalLinks/externalLink124.xml"/><Relationship Id="rId156" Type="http://schemas.openxmlformats.org/officeDocument/2006/relationships/externalLink" Target="externalLinks/externalLink123.xml"/><Relationship Id="rId155" Type="http://schemas.openxmlformats.org/officeDocument/2006/relationships/externalLink" Target="externalLinks/externalLink122.xml"/><Relationship Id="rId154" Type="http://schemas.openxmlformats.org/officeDocument/2006/relationships/externalLink" Target="externalLinks/externalLink121.xml"/><Relationship Id="rId153" Type="http://schemas.openxmlformats.org/officeDocument/2006/relationships/externalLink" Target="externalLinks/externalLink120.xml"/><Relationship Id="rId152" Type="http://schemas.openxmlformats.org/officeDocument/2006/relationships/externalLink" Target="externalLinks/externalLink119.xml"/><Relationship Id="rId151" Type="http://schemas.openxmlformats.org/officeDocument/2006/relationships/externalLink" Target="externalLinks/externalLink118.xml"/><Relationship Id="rId150" Type="http://schemas.openxmlformats.org/officeDocument/2006/relationships/externalLink" Target="externalLinks/externalLink117.xml"/><Relationship Id="rId15" Type="http://schemas.openxmlformats.org/officeDocument/2006/relationships/worksheet" Target="worksheets/sheet15.xml"/><Relationship Id="rId149" Type="http://schemas.openxmlformats.org/officeDocument/2006/relationships/externalLink" Target="externalLinks/externalLink116.xml"/><Relationship Id="rId148" Type="http://schemas.openxmlformats.org/officeDocument/2006/relationships/externalLink" Target="externalLinks/externalLink115.xml"/><Relationship Id="rId147" Type="http://schemas.openxmlformats.org/officeDocument/2006/relationships/externalLink" Target="externalLinks/externalLink114.xml"/><Relationship Id="rId146" Type="http://schemas.openxmlformats.org/officeDocument/2006/relationships/externalLink" Target="externalLinks/externalLink113.xml"/><Relationship Id="rId145" Type="http://schemas.openxmlformats.org/officeDocument/2006/relationships/externalLink" Target="externalLinks/externalLink112.xml"/><Relationship Id="rId144" Type="http://schemas.openxmlformats.org/officeDocument/2006/relationships/externalLink" Target="externalLinks/externalLink111.xml"/><Relationship Id="rId143" Type="http://schemas.openxmlformats.org/officeDocument/2006/relationships/externalLink" Target="externalLinks/externalLink110.xml"/><Relationship Id="rId142" Type="http://schemas.openxmlformats.org/officeDocument/2006/relationships/externalLink" Target="externalLinks/externalLink109.xml"/><Relationship Id="rId141" Type="http://schemas.openxmlformats.org/officeDocument/2006/relationships/externalLink" Target="externalLinks/externalLink108.xml"/><Relationship Id="rId140" Type="http://schemas.openxmlformats.org/officeDocument/2006/relationships/externalLink" Target="externalLinks/externalLink107.xml"/><Relationship Id="rId14" Type="http://schemas.openxmlformats.org/officeDocument/2006/relationships/worksheet" Target="worksheets/sheet14.xml"/><Relationship Id="rId139" Type="http://schemas.openxmlformats.org/officeDocument/2006/relationships/externalLink" Target="externalLinks/externalLink106.xml"/><Relationship Id="rId138" Type="http://schemas.openxmlformats.org/officeDocument/2006/relationships/externalLink" Target="externalLinks/externalLink105.xml"/><Relationship Id="rId137" Type="http://schemas.openxmlformats.org/officeDocument/2006/relationships/externalLink" Target="externalLinks/externalLink104.xml"/><Relationship Id="rId136" Type="http://schemas.openxmlformats.org/officeDocument/2006/relationships/externalLink" Target="externalLinks/externalLink103.xml"/><Relationship Id="rId135" Type="http://schemas.openxmlformats.org/officeDocument/2006/relationships/externalLink" Target="externalLinks/externalLink102.xml"/><Relationship Id="rId134" Type="http://schemas.openxmlformats.org/officeDocument/2006/relationships/externalLink" Target="externalLinks/externalLink101.xml"/><Relationship Id="rId133" Type="http://schemas.openxmlformats.org/officeDocument/2006/relationships/externalLink" Target="externalLinks/externalLink100.xml"/><Relationship Id="rId132" Type="http://schemas.openxmlformats.org/officeDocument/2006/relationships/externalLink" Target="externalLinks/externalLink99.xml"/><Relationship Id="rId131" Type="http://schemas.openxmlformats.org/officeDocument/2006/relationships/externalLink" Target="externalLinks/externalLink98.xml"/><Relationship Id="rId130" Type="http://schemas.openxmlformats.org/officeDocument/2006/relationships/externalLink" Target="externalLinks/externalLink97.xml"/><Relationship Id="rId13" Type="http://schemas.openxmlformats.org/officeDocument/2006/relationships/worksheet" Target="worksheets/sheet13.xml"/><Relationship Id="rId129" Type="http://schemas.openxmlformats.org/officeDocument/2006/relationships/externalLink" Target="externalLinks/externalLink96.xml"/><Relationship Id="rId128" Type="http://schemas.openxmlformats.org/officeDocument/2006/relationships/externalLink" Target="externalLinks/externalLink95.xml"/><Relationship Id="rId127" Type="http://schemas.openxmlformats.org/officeDocument/2006/relationships/externalLink" Target="externalLinks/externalLink94.xml"/><Relationship Id="rId126" Type="http://schemas.openxmlformats.org/officeDocument/2006/relationships/externalLink" Target="externalLinks/externalLink93.xml"/><Relationship Id="rId125" Type="http://schemas.openxmlformats.org/officeDocument/2006/relationships/externalLink" Target="externalLinks/externalLink92.xml"/><Relationship Id="rId124" Type="http://schemas.openxmlformats.org/officeDocument/2006/relationships/externalLink" Target="externalLinks/externalLink91.xml"/><Relationship Id="rId123" Type="http://schemas.openxmlformats.org/officeDocument/2006/relationships/externalLink" Target="externalLinks/externalLink90.xml"/><Relationship Id="rId122" Type="http://schemas.openxmlformats.org/officeDocument/2006/relationships/externalLink" Target="externalLinks/externalLink89.xml"/><Relationship Id="rId121" Type="http://schemas.openxmlformats.org/officeDocument/2006/relationships/externalLink" Target="externalLinks/externalLink88.xml"/><Relationship Id="rId120" Type="http://schemas.openxmlformats.org/officeDocument/2006/relationships/externalLink" Target="externalLinks/externalLink87.xml"/><Relationship Id="rId12" Type="http://schemas.openxmlformats.org/officeDocument/2006/relationships/worksheet" Target="worksheets/sheet12.xml"/><Relationship Id="rId119" Type="http://schemas.openxmlformats.org/officeDocument/2006/relationships/externalLink" Target="externalLinks/externalLink86.xml"/><Relationship Id="rId118" Type="http://schemas.openxmlformats.org/officeDocument/2006/relationships/externalLink" Target="externalLinks/externalLink85.xml"/><Relationship Id="rId117" Type="http://schemas.openxmlformats.org/officeDocument/2006/relationships/externalLink" Target="externalLinks/externalLink84.xml"/><Relationship Id="rId116" Type="http://schemas.openxmlformats.org/officeDocument/2006/relationships/externalLink" Target="externalLinks/externalLink83.xml"/><Relationship Id="rId115" Type="http://schemas.openxmlformats.org/officeDocument/2006/relationships/externalLink" Target="externalLinks/externalLink82.xml"/><Relationship Id="rId114" Type="http://schemas.openxmlformats.org/officeDocument/2006/relationships/externalLink" Target="externalLinks/externalLink81.xml"/><Relationship Id="rId113" Type="http://schemas.openxmlformats.org/officeDocument/2006/relationships/externalLink" Target="externalLinks/externalLink80.xml"/><Relationship Id="rId112" Type="http://schemas.openxmlformats.org/officeDocument/2006/relationships/externalLink" Target="externalLinks/externalLink79.xml"/><Relationship Id="rId111" Type="http://schemas.openxmlformats.org/officeDocument/2006/relationships/externalLink" Target="externalLinks/externalLink78.xml"/><Relationship Id="rId110" Type="http://schemas.openxmlformats.org/officeDocument/2006/relationships/externalLink" Target="externalLinks/externalLink77.xml"/><Relationship Id="rId11" Type="http://schemas.openxmlformats.org/officeDocument/2006/relationships/worksheet" Target="worksheets/sheet11.xml"/><Relationship Id="rId109" Type="http://schemas.openxmlformats.org/officeDocument/2006/relationships/externalLink" Target="externalLinks/externalLink76.xml"/><Relationship Id="rId108" Type="http://schemas.openxmlformats.org/officeDocument/2006/relationships/externalLink" Target="externalLinks/externalLink75.xml"/><Relationship Id="rId107" Type="http://schemas.openxmlformats.org/officeDocument/2006/relationships/externalLink" Target="externalLinks/externalLink74.xml"/><Relationship Id="rId106" Type="http://schemas.openxmlformats.org/officeDocument/2006/relationships/externalLink" Target="externalLinks/externalLink73.xml"/><Relationship Id="rId105" Type="http://schemas.openxmlformats.org/officeDocument/2006/relationships/externalLink" Target="externalLinks/externalLink72.xml"/><Relationship Id="rId104" Type="http://schemas.openxmlformats.org/officeDocument/2006/relationships/externalLink" Target="externalLinks/externalLink71.xml"/><Relationship Id="rId103" Type="http://schemas.openxmlformats.org/officeDocument/2006/relationships/externalLink" Target="externalLinks/externalLink70.xml"/><Relationship Id="rId102" Type="http://schemas.openxmlformats.org/officeDocument/2006/relationships/externalLink" Target="externalLinks/externalLink69.xml"/><Relationship Id="rId101" Type="http://schemas.openxmlformats.org/officeDocument/2006/relationships/externalLink" Target="externalLinks/externalLink68.xml"/><Relationship Id="rId100" Type="http://schemas.openxmlformats.org/officeDocument/2006/relationships/externalLink" Target="externalLinks/externalLink67.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10.124.6.233/&#20840;&#20307;&#20154;&#21592;/02&#24179;&#34913;&#22788;/01&#36130;&#21147;&#21450;&#39044;&#20915;&#31639;&#25253;&#21578;/2018&#24180;/&#24180;&#21021;&#20154;&#20195;&#20250;/&#36807;&#31243;/RecoveredExternalLink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unzipped/Eastern Airline FE/Spares/FILES/SMCTS2/SMCTSSP2.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I:/05&#22320;&#21306;&#22788;/05.&#36716;&#31227;&#25903;&#20184;/19&#25552;&#21069;&#36890;&#30693;&#36716;&#31227;&#25903;&#20184;/2018&#24180;&#25552;&#21069;&#19979;&#36798;2019&#24180;&#36164;&#37329;/POWER ASSUMPTION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7"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5"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A:/Documents and Settings/sz005933/&#26700;&#38754;/&#28145;&#22323;&#25311;&#25253;&#38134;&#30417;&#20250;&#25919;&#24220;&#24179;&#21488;&#28165;&#29702;&#22522;&#30784;&#34920;.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8"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29"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13&#22522;&#23618;&#36130;&#25919;&#22788;&#65288;&#26032;&#65289;/05&#36716;&#31227;&#25903;&#20184;/08&#25552;&#21069;&#19979;&#36798;&#36716;&#31227;&#25903;&#20184;/&#36807;&#31243;/POWER ASSUMPTION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NTS01/jhc/unzipped/Eastern Airline FE/GP/GP_Ph1/SBB-OIs/Hel-OIs.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0"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I:/05&#22320;&#21306;&#22788;/05.&#36716;&#31227;&#25903;&#20184;/19&#25552;&#21069;&#36890;&#30693;&#36716;&#31227;&#25903;&#20184;/2018&#24180;&#25552;&#21069;&#19979;&#36798;2019&#24180;&#36164;&#37329;/POWER ASSUMPTION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1"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27"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3"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4179;&#34913;&#22788;/01&#36130;&#21147;&#21450;&#39044;&#20915;&#31639;&#25253;&#21578;/2017&#24180;/11&#26376;/11&#26376;14&#26085;&#27719;&#25253;&#36130;&#21147;/RecoveredExternalLink35"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25"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28"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29"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C:/bugdet-server/&#20538;&#21153;&#22788;/&#21016;&#20122;&#20255;/7000 &#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 &#27719;&#24635;&#34920;/06 &#36797;&#23425;&#30465;/&#36797;&#23425;.xlsx"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30"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31"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33"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4179;&#34913;&#22788;/01&#36130;&#21147;&#21450;&#39044;&#20915;&#31639;&#25253;&#21578;/2017&#24180;/11&#26376;/11&#26376;14&#26085;&#27719;&#25253;&#36130;&#21147;/RecoveredExternalLink35"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NTS01/jhc/unzipped/Eastern Airline FE/Spares/FILES/SMCTS2/SMCTSSP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Documents and Settings/Administrator/&#26700;&#38754;/&#22522;&#26412;&#36130;&#21147;&#27979;&#31639;/&#30456;&#20851;&#26448;&#26009;/2014&#24180;&#31246;&#25910;&#25910;&#20837;&#39044;&#3574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Users/LGQ.LD87_ACC/AppData/Local/Temp/cesoft/41101389780 081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Documents and Settings/Administrator/&#26700;&#38754;/&#22522;&#26412;&#36130;&#21147;&#27979;&#31639;/&#30456;&#20851;&#26448;&#26009;/2014&#24180;&#31246;&#25910;&#25910;&#20837;&#39044;&#3574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10.124.6.233/&#20840;&#20307;&#20154;&#21592;/02&#24179;&#34913;&#22788;/01&#36130;&#21147;&#21450;&#39044;&#20915;&#31639;&#25253;&#21578;/2018&#24180;/&#24180;&#21021;&#20154;&#20195;&#20250;/&#36807;&#31243;/RecoveredExternalLink2"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Users/LGQ.LD87_ACC/AppData/Local/Temp/cesoft/41101389780 08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10.124.6.233/&#20840;&#20307;&#20154;&#21592;/02&#24179;&#34913;&#22788;/01&#36130;&#21147;&#21450;&#39044;&#20915;&#31639;&#25253;&#21578;/2018&#24180;/&#24180;&#21021;&#20154;&#20195;&#20250;/&#36807;&#31243;/RecoveredExternalLink2"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CHR/ARBEJDE/Q4DK.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NTS01/jhc/CHR/ARBEJDE/Q4DK.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A:/WINDOWS/TEMP/GOLDPYR4/ARENTO/TOOLBOX.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NTS01/jhc/unzipped/Eastern Airline FE/Backup of Backup of LINDA LISTONE.xlk"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A:/WINDOWS/TEMP/GOLDPYR4/ARENTO/TOOLBOX.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31532;&#20108;&#25209;&#36130;&#21147;&#34917;&#21161;/POWER ASSUMPTION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NTS01/jhc/unzipped/Eastern Airline FE/fnl-gp2/ToolboxGP/Kor/OSP_Becht_Fi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13&#22522;&#23618;&#36130;&#25919;&#22788;&#65288;&#26032;&#65289;/05&#36716;&#31227;&#25903;&#20184;/08&#25552;&#21069;&#19979;&#36798;&#36716;&#31227;&#25903;&#20184;/&#36807;&#31243;/POWER ASSUMPTION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13&#22522;&#23618;&#36130;&#25919;&#22788;&#65288;&#26032;&#65289;/05&#36716;&#31227;&#25903;&#20184;/02&#21439;&#32423;&#22522;&#26412;&#36130;&#21147;&#20445;&#38556;/&#31532;&#20108;&#25209;&#36130;&#21147;&#34917;&#21161;/POWER ASSUMPTION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5&#22320;&#21306;&#22788;/05.&#36716;&#31227;&#25903;&#20184;/19&#25552;&#21069;&#36890;&#30693;&#36716;&#31227;&#25903;&#20184;/2018&#24180;&#25552;&#21069;&#19979;&#36798;2019&#24180;&#36164;&#37329;/POWER ASSUMPTION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26700;&#38754;//Users/lenovo/Desktop/&#20154;&#22823;&#29256;/&#26032;&#24179;&#21439;2024&#24180;&#22320;&#26041;&#36130;&#25919;&#39044;&#31639;&#25191;&#34892;&#24773;&#20917;&#21644;2025&#24180;&#22320;&#26041;&#36130;&#25919;&#39044;&#31639;&#65288;&#33609;&#26696;&#65289;1.14.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13&#22522;&#23618;&#36130;&#25919;&#22788;&#65288;&#26032;&#65289;/05&#36716;&#31227;&#25903;&#20184;/08&#25552;&#21069;&#19979;&#36798;&#36716;&#31227;&#25903;&#20184;/&#36807;&#31243;/POWER ASSUMPTION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5&#22320;&#21306;&#22788;/05.&#36716;&#31227;&#25903;&#20184;/19&#25552;&#21069;&#36890;&#30693;&#36716;&#31227;&#25903;&#20184;/2018&#24180;&#25552;&#21069;&#19979;&#36798;2019&#24180;&#36164;&#37329;/POWER ASSUMPTION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51&#20449;&#24687;&#31995;&#32479;/2019&#24180;/2019&#24180;&#21508;&#22320;&#19977;&#20445;&#27979;&#31639;/h/&#19977;&#20445;/2019&#27979;&#31639;/POWER ASSUMPTION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unzipped/Eastern Airline FE/GP/tamer/DOS/TEMP/GPTLBX90.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13&#22522;&#23618;&#36130;&#25919;&#22788;&#65288;&#26032;&#65289;/51&#20449;&#24687;&#31995;&#32479;/2019&#24180;/2019&#24180;&#21508;&#22320;&#19977;&#20445;&#27979;&#31639;/h/&#19977;&#20445;/2019&#27979;&#31639;/POWER ASSUMPTION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NTS01/jhc/unzipped/Eastern Airline FE/GP/tamer/DOS/TEMP/GPTLBX90.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K:/Documents and Settings/User/&#26700;&#38754;/&#35838;&#39064;/&#21382;&#24180;&#22269;&#23478;&#20915;&#31639;/1993-2002&#24180;&#22269;&#23478;&#25910;&#20837;&#27604;&#36739;&#3492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C:/&#23384;&#26723;&#25991;&#20214;/04-&#22269;&#21153;&#38498;&#19987;&#39033;&#35843;&#30740;/05 5&#30465;&#19978;&#25253;&#25968;&#25454;/&#28246;&#21335;&#30465;&#38544;&#24615;&#20538;&#21153;&#32479;&#35745;&#22871;&#34920;&#65288;20170829&#65289;&#12304;&#36820;&#20113;&#21335;&#36130;&#25919;&#21381;&#34917;&#25968;&#12305;-&#34917;&#39033;&#30446;&#31867;&#2241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C:/&#23384;&#26723;&#25991;&#20214;/04-&#22269;&#21153;&#38498;&#19987;&#39033;&#35843;&#30740;/05 5&#30465;&#19978;&#25253;&#25968;&#25454;/&#28246;&#21335;&#30465;&#38544;&#24615;&#20538;&#21153;&#32479;&#35745;&#22871;&#34920;&#65288;20170829&#65289;&#12304;&#36820;&#20113;&#21335;&#36130;&#25919;&#21381;&#34917;&#25968;&#12305;-&#34917;&#39033;&#30446;&#31867;&#2241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C:/&#25509;&#25910;&#25991;&#20214;/&#22320;&#26041;&#25919;&#24220;&#34701;&#36164;&#24179;&#21488;&#20844;&#21496;&#20538;&#21153;&#31561;&#24773;&#20917;&#34920;&#65288;&#26032;20170729&#65289;.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C:/AnyShare (2)/&#39044;&#31639;&#21496;/&#20538;&#21153;&#22788;/0.&#20013;&#36716;/&#19977;&#30465;&#25968;&#25454; (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23567;&#20876;&#23376;/0905/&#21439;&#32423;&#36130;&#25919;&#25253;&#34920;&#38468;&#34920;/01&#26118;&#26126;/01&#26118;&#2612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Documents and Settings/MOF/&#26700;&#38754;/Documents and Settings/User/&#26700;&#38754;/&#20307;&#21046;&#31649;&#29702;&#22788;/&#20070;&#31295;0326/&#21644;&#35856;&#31038;&#20250;&#35838;&#39064;/&#21644;&#35856;&#31038;&#20250;&#26041;&#26696;&#27979;&#31639;&#34920; (version 1).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C:/&#25509;&#25910;&#25991;&#20214;/&#22320;&#26041;&#25919;&#24220;&#34701;&#36164;&#24179;&#21488;&#20844;&#21496;&#20538;&#21153;&#31561;&#24773;&#20917;&#34920;&#65288;&#26032;20170729&#65289;.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23567;&#20876;&#23376;/0905/&#27575;&#38177;&#29790;/&#21271;&#20140;&#24503;&#21150;/2007&#24180;&#27979;&#31639;&#26041;&#26696;/&#19968;&#22870;/Documents and Settings/caiqiang/My Documents/&#21439;&#20065;&#36130;&#25919;&#22256;&#38590;&#27979;&#31639;&#26041;&#26696;/&#26041;&#26696;&#19977;&#31295;/&#26041;&#26696;&#20108;&#31295;/&#35774;&#22791;/&#21407;&#22987;/814/13 &#38081;&#36335;&#37197;&#20214;.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C:/&#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23567;&#20876;&#23376;/0905/&#21439;&#32423;&#36130;&#25919;&#25253;&#34920;&#38468;&#34920;/01&#26118;&#26126;/01&#26118;&#26126;.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K:/Documents and Settings/User/&#26700;&#38754;/&#35838;&#39064;/&#26032;&#24314;&#25991;&#20214;&#22841;/&#35838;&#39064;&#34920;.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K:/Documents and Settings/User/&#26700;&#38754;/&#35838;&#39064;/&#21382;&#24180;&#22269;&#23478;&#20915;&#31639;/1993-2002&#24180;&#22269;&#23478;&#25910;&#20837;&#27604;&#36739;&#34920;.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C:/Documents and Settings/Administrator/Application Data/Microsoft/Excel/2007&#24180;&#22320;&#26041;&#25919;&#24220;&#24615;&#20538;&#21153;&#25253;&#34920;&#27719;&#24635;&#65288;20080708&#65289;&#12304;&#23450;&#31295;&#12305;.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home/kylin/&#26700;&#38754;/NTS01/jhc/unzipped/Eastern Airline FE/GP/GP_Ph1/SBB-OIs/Hel-OIs.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home/kylin/&#26700;&#38754;/K:/Documents and Settings/User/&#26700;&#38754;/&#35838;&#39064;/&#26032;&#24314;&#25991;&#20214;&#22841;/&#35838;&#39064;&#34920;.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A:/Documents and Settings/sz005933/&#26700;&#38754;/&#28145;&#22323;&#25311;&#25253;&#38134;&#30417;&#20250;&#25919;&#24220;&#24179;&#21488;&#28165;&#29702;&#22522;&#30784;&#34920;.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home/kylin/&#19979;&#36733;/Z:/13&#22522;&#23618;&#36130;&#25919;&#22788;&#65288;&#26032;&#65289;/05&#36716;&#31227;&#25903;&#20184;/08&#25552;&#21069;&#19979;&#36798;&#36716;&#31227;&#25903;&#20184;/&#36807;&#31243;/POWER ASSUMPTION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home/user/&#26700;&#38754;///run/user/1000/gvfs/smb-share:server=10.124.6.233,share=&#20840;&#20307;&#20154;&#21592;/11&#39044;&#31639;&#22788;&#65288;&#26032;&#65289;/03&#25903;&#20986;&#32452;/01&#37096;&#38376;&#39044;&#31639;/2023&#24180;&#37096;&#38376;&#39044;&#31639;&#32534;&#21046;/3&#20108;&#19978;&#38454;&#27573;/3.&#31185;&#30446;&#22686;&#20943;&#21464;&#21270;&#24773;&#20917;&#35828;&#26126;/&#31185;&#30446;&#22686;&#20943;&#21464;&#21270;/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home/user/&#26700;&#38754;///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Define"/>
      <sheetName val="事业发展"/>
      <sheetName val="农业用地"/>
    </sheetNames>
    <sheetDataSet>
      <sheetData sheetId="0" refreshError="1"/>
      <sheetData sheetId="1" refreshError="1"/>
      <sheetData sheetId="2" refreshError="1"/>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 val="人员支出"/>
    </sheetNames>
    <sheetDataSet>
      <sheetData sheetId="0" refreshError="1"/>
      <sheetData sheetId="1" refreshError="1"/>
      <sheetData sheetId="2" refreshError="1"/>
      <sheetData sheetId="3" refreshError="1"/>
      <sheetData sheetId="4" refreshError="1"/>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均衡"/>
    </sheetNames>
    <sheetDataSet>
      <sheetData sheetId="0" refreshError="1"/>
      <sheetData sheetId="1" refreshError="1"/>
      <sheetData sheetId="2" refreshError="1"/>
      <sheetData sheetId="3" refreshError="1"/>
      <sheetData sheetId="4" refreshError="1"/>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事业发展"/>
    </sheetNames>
    <sheetDataSet>
      <sheetData sheetId="0" refreshError="1"/>
      <sheetData sheetId="1" refreshError="1"/>
      <sheetData sheetId="2" refreshError="1"/>
      <sheetData sheetId="3" refreshError="1"/>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s>
    <sheetDataSet>
      <sheetData sheetId="0" refreshError="1"/>
      <sheetData sheetId="1" refreshError="1"/>
      <sheetData sheetId="2" refreshError="1"/>
      <sheetData sheetId="3" refreshError="1"/>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s>
    <sheetDataSet>
      <sheetData sheetId="0" refreshError="1"/>
      <sheetData sheetId="1" refreshError="1"/>
      <sheetData sheetId="2" refreshError="1"/>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空白页"/>
      <sheetName val="校验表"/>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17-"/>
      <sheetName val="18-"/>
      <sheetName val="19-"/>
      <sheetName val="14"/>
      <sheetName val="15"/>
      <sheetName val="16"/>
      <sheetName val="17"/>
      <sheetName val="18"/>
      <sheetName val="19"/>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35"/>
      <sheetName val="36"/>
      <sheetName val="37"/>
      <sheetName val="38"/>
      <sheetName val="39"/>
      <sheetName val="40"/>
      <sheetName val="41"/>
      <sheetName val="42"/>
      <sheetName val="43"/>
      <sheetName val="44"/>
      <sheetName val="45"/>
      <sheetName val="41-"/>
      <sheetName val="42-"/>
      <sheetName val="43-"/>
      <sheetName val="4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3">
          <cell r="A3" t="str">
            <v>科目编码</v>
          </cell>
        </row>
        <row r="3">
          <cell r="C3" t="str">
            <v>2024年执行数</v>
          </cell>
          <cell r="D3" t="str">
            <v>2025年预算数</v>
          </cell>
        </row>
        <row r="4">
          <cell r="A4">
            <v>205</v>
          </cell>
        </row>
        <row r="4">
          <cell r="C4">
            <v>0</v>
          </cell>
          <cell r="D4">
            <v>0</v>
          </cell>
        </row>
        <row r="5">
          <cell r="A5">
            <v>20598</v>
          </cell>
        </row>
        <row r="5">
          <cell r="C5">
            <v>0</v>
          </cell>
          <cell r="D5">
            <v>0</v>
          </cell>
        </row>
        <row r="6">
          <cell r="A6">
            <v>2059801</v>
          </cell>
        </row>
        <row r="6">
          <cell r="D6">
            <v>0</v>
          </cell>
        </row>
        <row r="7">
          <cell r="A7">
            <v>2059802</v>
          </cell>
        </row>
        <row r="7">
          <cell r="D7">
            <v>0</v>
          </cell>
        </row>
        <row r="8">
          <cell r="A8">
            <v>2059803</v>
          </cell>
        </row>
        <row r="8">
          <cell r="D8">
            <v>0</v>
          </cell>
        </row>
        <row r="9">
          <cell r="A9">
            <v>2059804</v>
          </cell>
        </row>
        <row r="9">
          <cell r="D9">
            <v>0</v>
          </cell>
        </row>
        <row r="10">
          <cell r="A10">
            <v>2059899</v>
          </cell>
        </row>
        <row r="10">
          <cell r="D10">
            <v>0</v>
          </cell>
        </row>
        <row r="11">
          <cell r="A11">
            <v>206</v>
          </cell>
        </row>
        <row r="11">
          <cell r="C11">
            <v>0</v>
          </cell>
          <cell r="D11">
            <v>0</v>
          </cell>
        </row>
        <row r="12">
          <cell r="A12">
            <v>20698</v>
          </cell>
        </row>
        <row r="12">
          <cell r="C12">
            <v>0</v>
          </cell>
          <cell r="D12">
            <v>0</v>
          </cell>
        </row>
        <row r="13">
          <cell r="A13">
            <v>2069801</v>
          </cell>
        </row>
        <row r="13">
          <cell r="D13">
            <v>0</v>
          </cell>
        </row>
        <row r="14">
          <cell r="A14">
            <v>2069802</v>
          </cell>
        </row>
        <row r="14">
          <cell r="D14">
            <v>0</v>
          </cell>
        </row>
        <row r="15">
          <cell r="A15">
            <v>2069803</v>
          </cell>
        </row>
        <row r="15">
          <cell r="D15">
            <v>0</v>
          </cell>
        </row>
        <row r="16">
          <cell r="A16">
            <v>2069804</v>
          </cell>
        </row>
        <row r="16">
          <cell r="D16">
            <v>0</v>
          </cell>
        </row>
        <row r="17">
          <cell r="A17">
            <v>2069805</v>
          </cell>
        </row>
        <row r="17">
          <cell r="D17">
            <v>0</v>
          </cell>
        </row>
        <row r="18">
          <cell r="A18">
            <v>2069899</v>
          </cell>
        </row>
        <row r="18">
          <cell r="D18">
            <v>0</v>
          </cell>
        </row>
        <row r="19">
          <cell r="A19" t="str">
            <v>207</v>
          </cell>
        </row>
        <row r="19">
          <cell r="C19">
            <v>3</v>
          </cell>
          <cell r="D19">
            <v>6</v>
          </cell>
        </row>
        <row r="20">
          <cell r="A20" t="str">
            <v>20707</v>
          </cell>
        </row>
        <row r="20">
          <cell r="C20">
            <v>3</v>
          </cell>
          <cell r="D20">
            <v>6</v>
          </cell>
        </row>
        <row r="21">
          <cell r="A21" t="str">
            <v>2070701</v>
          </cell>
        </row>
        <row r="21">
          <cell r="C21">
            <v>3</v>
          </cell>
          <cell r="D21">
            <v>6</v>
          </cell>
        </row>
        <row r="22">
          <cell r="A22" t="str">
            <v>2070702</v>
          </cell>
        </row>
        <row r="22">
          <cell r="C22">
            <v>0</v>
          </cell>
          <cell r="D22">
            <v>0</v>
          </cell>
        </row>
        <row r="23">
          <cell r="A23" t="str">
            <v>2070703</v>
          </cell>
        </row>
        <row r="23">
          <cell r="C23">
            <v>0</v>
          </cell>
          <cell r="D23">
            <v>0</v>
          </cell>
        </row>
        <row r="24">
          <cell r="A24" t="str">
            <v>2070704</v>
          </cell>
        </row>
        <row r="24">
          <cell r="C24">
            <v>0</v>
          </cell>
          <cell r="D24">
            <v>0</v>
          </cell>
        </row>
        <row r="25">
          <cell r="A25" t="str">
            <v>2070799</v>
          </cell>
        </row>
        <row r="25">
          <cell r="C25">
            <v>0</v>
          </cell>
          <cell r="D25">
            <v>0</v>
          </cell>
        </row>
        <row r="26">
          <cell r="A26" t="str">
            <v>20709</v>
          </cell>
        </row>
        <row r="26">
          <cell r="C26">
            <v>0</v>
          </cell>
          <cell r="D26">
            <v>0</v>
          </cell>
        </row>
        <row r="27">
          <cell r="A27" t="str">
            <v>2070901</v>
          </cell>
        </row>
        <row r="27">
          <cell r="C27">
            <v>0</v>
          </cell>
          <cell r="D27">
            <v>0</v>
          </cell>
        </row>
        <row r="28">
          <cell r="A28" t="str">
            <v>2070902</v>
          </cell>
        </row>
        <row r="28">
          <cell r="C28">
            <v>0</v>
          </cell>
          <cell r="D28">
            <v>0</v>
          </cell>
        </row>
        <row r="29">
          <cell r="A29" t="str">
            <v>2070903</v>
          </cell>
        </row>
        <row r="29">
          <cell r="C29">
            <v>0</v>
          </cell>
          <cell r="D29">
            <v>0</v>
          </cell>
        </row>
        <row r="30">
          <cell r="A30" t="str">
            <v>2070904</v>
          </cell>
        </row>
        <row r="30">
          <cell r="C30">
            <v>0</v>
          </cell>
          <cell r="D30">
            <v>0</v>
          </cell>
        </row>
        <row r="31">
          <cell r="A31" t="str">
            <v>2070999</v>
          </cell>
        </row>
        <row r="31">
          <cell r="C31">
            <v>0</v>
          </cell>
          <cell r="D31">
            <v>0</v>
          </cell>
        </row>
        <row r="32">
          <cell r="A32" t="str">
            <v>20710</v>
          </cell>
        </row>
        <row r="32">
          <cell r="C32">
            <v>0</v>
          </cell>
          <cell r="D32">
            <v>0</v>
          </cell>
        </row>
        <row r="33">
          <cell r="A33" t="str">
            <v>2071001</v>
          </cell>
        </row>
        <row r="33">
          <cell r="C33">
            <v>0</v>
          </cell>
          <cell r="D33">
            <v>0</v>
          </cell>
        </row>
        <row r="34">
          <cell r="A34" t="str">
            <v>2071099</v>
          </cell>
        </row>
        <row r="34">
          <cell r="C34">
            <v>0</v>
          </cell>
          <cell r="D34">
            <v>0</v>
          </cell>
        </row>
        <row r="35">
          <cell r="A35">
            <v>20798</v>
          </cell>
        </row>
        <row r="35">
          <cell r="C35">
            <v>0</v>
          </cell>
          <cell r="D35">
            <v>0</v>
          </cell>
        </row>
        <row r="36">
          <cell r="A36">
            <v>2079801</v>
          </cell>
        </row>
        <row r="36">
          <cell r="D36">
            <v>0</v>
          </cell>
        </row>
        <row r="37">
          <cell r="A37">
            <v>2079802</v>
          </cell>
        </row>
        <row r="37">
          <cell r="D37">
            <v>0</v>
          </cell>
        </row>
        <row r="38">
          <cell r="A38">
            <v>2079803</v>
          </cell>
        </row>
        <row r="38">
          <cell r="D38">
            <v>0</v>
          </cell>
        </row>
        <row r="39">
          <cell r="A39">
            <v>2079804</v>
          </cell>
        </row>
        <row r="39">
          <cell r="D39">
            <v>0</v>
          </cell>
        </row>
        <row r="40">
          <cell r="A40">
            <v>2079805</v>
          </cell>
        </row>
        <row r="40">
          <cell r="D40">
            <v>0</v>
          </cell>
        </row>
        <row r="41">
          <cell r="A41">
            <v>2079899</v>
          </cell>
        </row>
        <row r="41">
          <cell r="D41">
            <v>0</v>
          </cell>
        </row>
        <row r="42">
          <cell r="A42" t="str">
            <v>208</v>
          </cell>
        </row>
        <row r="42">
          <cell r="C42">
            <v>0</v>
          </cell>
          <cell r="D42">
            <v>0</v>
          </cell>
        </row>
        <row r="43">
          <cell r="A43">
            <v>20898</v>
          </cell>
        </row>
        <row r="43">
          <cell r="C43">
            <v>0</v>
          </cell>
          <cell r="D43">
            <v>0</v>
          </cell>
        </row>
        <row r="44">
          <cell r="A44">
            <v>2089801</v>
          </cell>
        </row>
        <row r="44">
          <cell r="D44">
            <v>0</v>
          </cell>
        </row>
        <row r="45">
          <cell r="A45">
            <v>2089802</v>
          </cell>
        </row>
        <row r="45">
          <cell r="D45">
            <v>0</v>
          </cell>
        </row>
        <row r="46">
          <cell r="A46">
            <v>2089899</v>
          </cell>
        </row>
        <row r="46">
          <cell r="D46">
            <v>0</v>
          </cell>
        </row>
        <row r="47">
          <cell r="A47">
            <v>210</v>
          </cell>
        </row>
        <row r="47">
          <cell r="C47">
            <v>0</v>
          </cell>
          <cell r="D47">
            <v>0</v>
          </cell>
        </row>
        <row r="48">
          <cell r="A48">
            <v>21098</v>
          </cell>
        </row>
        <row r="48">
          <cell r="C48">
            <v>0</v>
          </cell>
          <cell r="D48">
            <v>0</v>
          </cell>
        </row>
        <row r="49">
          <cell r="A49">
            <v>2109801</v>
          </cell>
        </row>
        <row r="49">
          <cell r="D49">
            <v>0</v>
          </cell>
        </row>
        <row r="50">
          <cell r="A50">
            <v>2109802</v>
          </cell>
        </row>
        <row r="50">
          <cell r="D50">
            <v>0</v>
          </cell>
        </row>
        <row r="51">
          <cell r="A51">
            <v>2109803</v>
          </cell>
        </row>
        <row r="51">
          <cell r="D51">
            <v>0</v>
          </cell>
        </row>
        <row r="52">
          <cell r="A52">
            <v>2109804</v>
          </cell>
        </row>
        <row r="52">
          <cell r="D52">
            <v>0</v>
          </cell>
        </row>
        <row r="53">
          <cell r="A53">
            <v>2109899</v>
          </cell>
        </row>
        <row r="53">
          <cell r="D53">
            <v>0</v>
          </cell>
        </row>
        <row r="54">
          <cell r="A54" t="str">
            <v>211</v>
          </cell>
        </row>
        <row r="54">
          <cell r="C54">
            <v>0</v>
          </cell>
          <cell r="D54">
            <v>0</v>
          </cell>
        </row>
        <row r="55">
          <cell r="A55" t="str">
            <v>21160</v>
          </cell>
        </row>
        <row r="55">
          <cell r="C55">
            <v>0</v>
          </cell>
          <cell r="D55">
            <v>0</v>
          </cell>
        </row>
        <row r="56">
          <cell r="A56">
            <v>2116001</v>
          </cell>
        </row>
        <row r="56">
          <cell r="C56">
            <v>0</v>
          </cell>
          <cell r="D56">
            <v>0</v>
          </cell>
        </row>
        <row r="57">
          <cell r="A57">
            <v>2116002</v>
          </cell>
        </row>
        <row r="57">
          <cell r="C57">
            <v>0</v>
          </cell>
          <cell r="D57">
            <v>0</v>
          </cell>
        </row>
        <row r="58">
          <cell r="A58">
            <v>2116003</v>
          </cell>
        </row>
        <row r="58">
          <cell r="C58">
            <v>0</v>
          </cell>
          <cell r="D58">
            <v>0</v>
          </cell>
        </row>
        <row r="59">
          <cell r="A59">
            <v>2116099</v>
          </cell>
        </row>
        <row r="59">
          <cell r="C59">
            <v>0</v>
          </cell>
          <cell r="D59">
            <v>0</v>
          </cell>
        </row>
        <row r="60">
          <cell r="A60">
            <v>21161</v>
          </cell>
        </row>
        <row r="60">
          <cell r="C60">
            <v>0</v>
          </cell>
          <cell r="D60">
            <v>0</v>
          </cell>
        </row>
        <row r="61">
          <cell r="A61">
            <v>2116101</v>
          </cell>
        </row>
        <row r="61">
          <cell r="C61">
            <v>0</v>
          </cell>
          <cell r="D61">
            <v>0</v>
          </cell>
        </row>
        <row r="62">
          <cell r="A62">
            <v>2116102</v>
          </cell>
        </row>
        <row r="62">
          <cell r="C62">
            <v>0</v>
          </cell>
          <cell r="D62">
            <v>0</v>
          </cell>
        </row>
        <row r="63">
          <cell r="A63">
            <v>2116103</v>
          </cell>
        </row>
        <row r="63">
          <cell r="C63">
            <v>0</v>
          </cell>
          <cell r="D63">
            <v>0</v>
          </cell>
        </row>
        <row r="64">
          <cell r="A64">
            <v>2116104</v>
          </cell>
        </row>
        <row r="64">
          <cell r="C64">
            <v>0</v>
          </cell>
          <cell r="D64">
            <v>0</v>
          </cell>
        </row>
        <row r="65">
          <cell r="A65">
            <v>21198</v>
          </cell>
        </row>
        <row r="65">
          <cell r="C65">
            <v>0</v>
          </cell>
          <cell r="D65">
            <v>0</v>
          </cell>
        </row>
        <row r="66">
          <cell r="A66">
            <v>2119801</v>
          </cell>
        </row>
        <row r="66">
          <cell r="D66">
            <v>0</v>
          </cell>
        </row>
        <row r="67">
          <cell r="A67">
            <v>2119802</v>
          </cell>
        </row>
        <row r="67">
          <cell r="D67">
            <v>0</v>
          </cell>
        </row>
        <row r="68">
          <cell r="A68">
            <v>2119803</v>
          </cell>
        </row>
        <row r="68">
          <cell r="D68">
            <v>0</v>
          </cell>
        </row>
        <row r="69">
          <cell r="A69">
            <v>2119899</v>
          </cell>
        </row>
        <row r="69">
          <cell r="D69">
            <v>0</v>
          </cell>
        </row>
        <row r="70">
          <cell r="A70" t="str">
            <v>212</v>
          </cell>
        </row>
        <row r="70">
          <cell r="C70">
            <v>70143</v>
          </cell>
          <cell r="D70">
            <v>119664</v>
          </cell>
        </row>
        <row r="71">
          <cell r="A71" t="str">
            <v>21208</v>
          </cell>
        </row>
        <row r="71">
          <cell r="C71">
            <v>69136</v>
          </cell>
          <cell r="D71">
            <v>117523</v>
          </cell>
        </row>
        <row r="72">
          <cell r="A72" t="str">
            <v>2120801</v>
          </cell>
        </row>
        <row r="72">
          <cell r="C72">
            <v>3066</v>
          </cell>
          <cell r="D72">
            <v>17680</v>
          </cell>
        </row>
        <row r="73">
          <cell r="A73" t="str">
            <v>2120802</v>
          </cell>
        </row>
        <row r="73">
          <cell r="C73">
            <v>9916</v>
          </cell>
          <cell r="D73">
            <v>12790</v>
          </cell>
        </row>
        <row r="74">
          <cell r="A74" t="str">
            <v>2120803</v>
          </cell>
        </row>
        <row r="74">
          <cell r="C74">
            <v>1206</v>
          </cell>
          <cell r="D74">
            <v>30</v>
          </cell>
        </row>
        <row r="75">
          <cell r="A75" t="str">
            <v>2120804</v>
          </cell>
        </row>
        <row r="75">
          <cell r="C75">
            <v>22550</v>
          </cell>
          <cell r="D75">
            <v>35906</v>
          </cell>
        </row>
        <row r="76">
          <cell r="A76" t="str">
            <v>2120805</v>
          </cell>
        </row>
        <row r="76">
          <cell r="C76">
            <v>331</v>
          </cell>
          <cell r="D76">
            <v>2250</v>
          </cell>
        </row>
        <row r="77">
          <cell r="A77" t="str">
            <v>2120806</v>
          </cell>
        </row>
        <row r="77">
          <cell r="C77">
            <v>1396</v>
          </cell>
          <cell r="D77">
            <v>1200</v>
          </cell>
        </row>
        <row r="78">
          <cell r="A78" t="str">
            <v>2120807</v>
          </cell>
        </row>
        <row r="78">
          <cell r="C78">
            <v>0</v>
          </cell>
          <cell r="D78">
            <v>0</v>
          </cell>
        </row>
        <row r="79">
          <cell r="A79" t="str">
            <v>2120809</v>
          </cell>
        </row>
        <row r="79">
          <cell r="C79">
            <v>0</v>
          </cell>
          <cell r="D79">
            <v>0</v>
          </cell>
        </row>
        <row r="80">
          <cell r="A80" t="str">
            <v>2120810</v>
          </cell>
        </row>
        <row r="80">
          <cell r="C80">
            <v>0</v>
          </cell>
          <cell r="D80">
            <v>0</v>
          </cell>
        </row>
        <row r="81">
          <cell r="A81" t="str">
            <v>2120811</v>
          </cell>
        </row>
        <row r="81">
          <cell r="C81">
            <v>0</v>
          </cell>
          <cell r="D81">
            <v>0</v>
          </cell>
        </row>
        <row r="82">
          <cell r="A82" t="str">
            <v>2120813</v>
          </cell>
        </row>
        <row r="82">
          <cell r="C82">
            <v>0</v>
          </cell>
          <cell r="D82">
            <v>0</v>
          </cell>
        </row>
        <row r="83">
          <cell r="A83" t="str">
            <v>2120814</v>
          </cell>
        </row>
        <row r="83">
          <cell r="C83">
            <v>3473</v>
          </cell>
          <cell r="D83">
            <v>7110</v>
          </cell>
        </row>
        <row r="84">
          <cell r="A84" t="str">
            <v>2120815</v>
          </cell>
        </row>
        <row r="84">
          <cell r="C84">
            <v>0</v>
          </cell>
          <cell r="D84">
            <v>0</v>
          </cell>
        </row>
        <row r="85">
          <cell r="A85" t="str">
            <v>2120816</v>
          </cell>
        </row>
        <row r="85">
          <cell r="C85">
            <v>0</v>
          </cell>
          <cell r="D85">
            <v>0</v>
          </cell>
        </row>
        <row r="86">
          <cell r="A86" t="str">
            <v>2120899</v>
          </cell>
        </row>
        <row r="86">
          <cell r="C86">
            <v>27198</v>
          </cell>
          <cell r="D86">
            <v>40557</v>
          </cell>
        </row>
        <row r="87">
          <cell r="A87" t="str">
            <v>21210</v>
          </cell>
        </row>
        <row r="87">
          <cell r="C87">
            <v>156</v>
          </cell>
          <cell r="D87">
            <v>1172</v>
          </cell>
        </row>
        <row r="88">
          <cell r="A88" t="str">
            <v>2121001</v>
          </cell>
        </row>
        <row r="88">
          <cell r="C88">
            <v>0</v>
          </cell>
          <cell r="D88">
            <v>0</v>
          </cell>
        </row>
        <row r="89">
          <cell r="A89" t="str">
            <v>2121002</v>
          </cell>
        </row>
        <row r="89">
          <cell r="C89">
            <v>156</v>
          </cell>
          <cell r="D89">
            <v>1172</v>
          </cell>
        </row>
        <row r="90">
          <cell r="A90" t="str">
            <v>2121099</v>
          </cell>
        </row>
        <row r="90">
          <cell r="C90">
            <v>0</v>
          </cell>
          <cell r="D90">
            <v>0</v>
          </cell>
        </row>
        <row r="91">
          <cell r="A91" t="str">
            <v>21211</v>
          </cell>
        </row>
        <row r="91">
          <cell r="C91">
            <v>0</v>
          </cell>
        </row>
        <row r="92">
          <cell r="A92" t="str">
            <v>21213</v>
          </cell>
        </row>
        <row r="92">
          <cell r="C92">
            <v>0</v>
          </cell>
          <cell r="D92">
            <v>0</v>
          </cell>
        </row>
        <row r="93">
          <cell r="A93" t="str">
            <v>2121301</v>
          </cell>
        </row>
        <row r="93">
          <cell r="C93">
            <v>0</v>
          </cell>
          <cell r="D93">
            <v>0</v>
          </cell>
        </row>
        <row r="94">
          <cell r="A94" t="str">
            <v>2121302</v>
          </cell>
        </row>
        <row r="94">
          <cell r="C94">
            <v>0</v>
          </cell>
          <cell r="D94">
            <v>0</v>
          </cell>
        </row>
        <row r="95">
          <cell r="A95" t="str">
            <v>2121303</v>
          </cell>
        </row>
        <row r="95">
          <cell r="C95">
            <v>0</v>
          </cell>
          <cell r="D95">
            <v>0</v>
          </cell>
        </row>
        <row r="96">
          <cell r="A96" t="str">
            <v>2121304</v>
          </cell>
        </row>
        <row r="96">
          <cell r="C96">
            <v>0</v>
          </cell>
          <cell r="D96">
            <v>0</v>
          </cell>
        </row>
        <row r="97">
          <cell r="A97" t="str">
            <v>2121399</v>
          </cell>
        </row>
        <row r="97">
          <cell r="C97">
            <v>0</v>
          </cell>
          <cell r="D97">
            <v>0</v>
          </cell>
        </row>
        <row r="98">
          <cell r="A98" t="str">
            <v>21214</v>
          </cell>
        </row>
        <row r="98">
          <cell r="C98">
            <v>851</v>
          </cell>
          <cell r="D98">
            <v>969</v>
          </cell>
        </row>
        <row r="99">
          <cell r="A99" t="str">
            <v>2121401</v>
          </cell>
        </row>
        <row r="99">
          <cell r="C99">
            <v>851</v>
          </cell>
          <cell r="D99">
            <v>969</v>
          </cell>
        </row>
        <row r="100">
          <cell r="A100" t="str">
            <v>2121402</v>
          </cell>
        </row>
        <row r="100">
          <cell r="C100">
            <v>0</v>
          </cell>
          <cell r="D100">
            <v>0</v>
          </cell>
        </row>
        <row r="101">
          <cell r="A101" t="str">
            <v>2121499</v>
          </cell>
        </row>
        <row r="101">
          <cell r="C101">
            <v>0</v>
          </cell>
          <cell r="D101">
            <v>0</v>
          </cell>
        </row>
        <row r="102">
          <cell r="A102" t="str">
            <v>21215</v>
          </cell>
        </row>
        <row r="102">
          <cell r="C102">
            <v>0</v>
          </cell>
          <cell r="D102">
            <v>0</v>
          </cell>
        </row>
        <row r="103">
          <cell r="A103" t="str">
            <v>2121501</v>
          </cell>
        </row>
        <row r="103">
          <cell r="C103">
            <v>0</v>
          </cell>
          <cell r="D103">
            <v>0</v>
          </cell>
        </row>
        <row r="104">
          <cell r="A104" t="str">
            <v>2121502</v>
          </cell>
        </row>
        <row r="104">
          <cell r="C104">
            <v>0</v>
          </cell>
          <cell r="D104">
            <v>0</v>
          </cell>
        </row>
        <row r="105">
          <cell r="A105" t="str">
            <v>2121599</v>
          </cell>
        </row>
        <row r="105">
          <cell r="C105">
            <v>0</v>
          </cell>
          <cell r="D105">
            <v>0</v>
          </cell>
        </row>
        <row r="106">
          <cell r="A106" t="str">
            <v>21216</v>
          </cell>
        </row>
        <row r="106">
          <cell r="C106">
            <v>0</v>
          </cell>
          <cell r="D106">
            <v>0</v>
          </cell>
        </row>
        <row r="107">
          <cell r="A107" t="str">
            <v>2121601</v>
          </cell>
        </row>
        <row r="107">
          <cell r="C107">
            <v>0</v>
          </cell>
          <cell r="D107">
            <v>0</v>
          </cell>
        </row>
        <row r="108">
          <cell r="A108" t="str">
            <v>2121602</v>
          </cell>
        </row>
        <row r="108">
          <cell r="C108">
            <v>0</v>
          </cell>
          <cell r="D108">
            <v>0</v>
          </cell>
        </row>
        <row r="109">
          <cell r="A109" t="str">
            <v>2121699</v>
          </cell>
        </row>
        <row r="109">
          <cell r="C109">
            <v>0</v>
          </cell>
          <cell r="D109">
            <v>0</v>
          </cell>
        </row>
        <row r="110">
          <cell r="A110" t="str">
            <v>21217</v>
          </cell>
        </row>
        <row r="110">
          <cell r="C110">
            <v>0</v>
          </cell>
          <cell r="D110">
            <v>0</v>
          </cell>
        </row>
        <row r="111">
          <cell r="A111" t="str">
            <v>2121701</v>
          </cell>
        </row>
        <row r="111">
          <cell r="C111">
            <v>0</v>
          </cell>
          <cell r="D111">
            <v>0</v>
          </cell>
        </row>
        <row r="112">
          <cell r="A112" t="str">
            <v>2121702</v>
          </cell>
        </row>
        <row r="112">
          <cell r="C112">
            <v>0</v>
          </cell>
          <cell r="D112">
            <v>0</v>
          </cell>
        </row>
        <row r="113">
          <cell r="A113" t="str">
            <v>2121703</v>
          </cell>
        </row>
        <row r="113">
          <cell r="C113">
            <v>0</v>
          </cell>
          <cell r="D113">
            <v>0</v>
          </cell>
        </row>
        <row r="114">
          <cell r="A114" t="str">
            <v>2121704</v>
          </cell>
        </row>
        <row r="114">
          <cell r="C114">
            <v>0</v>
          </cell>
          <cell r="D114">
            <v>0</v>
          </cell>
        </row>
        <row r="115">
          <cell r="A115" t="str">
            <v>2121799</v>
          </cell>
        </row>
        <row r="115">
          <cell r="C115">
            <v>0</v>
          </cell>
          <cell r="D115">
            <v>0</v>
          </cell>
        </row>
        <row r="116">
          <cell r="A116" t="str">
            <v>21218</v>
          </cell>
        </row>
        <row r="116">
          <cell r="C116">
            <v>0</v>
          </cell>
          <cell r="D116">
            <v>0</v>
          </cell>
        </row>
        <row r="117">
          <cell r="A117" t="str">
            <v>2121801</v>
          </cell>
        </row>
        <row r="117">
          <cell r="C117">
            <v>0</v>
          </cell>
          <cell r="D117">
            <v>0</v>
          </cell>
        </row>
        <row r="118">
          <cell r="A118" t="str">
            <v>2121899</v>
          </cell>
        </row>
        <row r="118">
          <cell r="C118">
            <v>0</v>
          </cell>
          <cell r="D118">
            <v>0</v>
          </cell>
        </row>
        <row r="119">
          <cell r="A119" t="str">
            <v>21219</v>
          </cell>
        </row>
        <row r="119">
          <cell r="C119">
            <v>0</v>
          </cell>
          <cell r="D119">
            <v>0</v>
          </cell>
        </row>
        <row r="120">
          <cell r="A120" t="str">
            <v>2121901</v>
          </cell>
        </row>
        <row r="120">
          <cell r="C120">
            <v>0</v>
          </cell>
          <cell r="D120">
            <v>0</v>
          </cell>
        </row>
        <row r="121">
          <cell r="A121" t="str">
            <v>2121902</v>
          </cell>
        </row>
        <row r="121">
          <cell r="C121">
            <v>0</v>
          </cell>
          <cell r="D121">
            <v>0</v>
          </cell>
        </row>
        <row r="122">
          <cell r="A122" t="str">
            <v>2121903</v>
          </cell>
        </row>
        <row r="122">
          <cell r="C122">
            <v>0</v>
          </cell>
          <cell r="D122">
            <v>0</v>
          </cell>
        </row>
        <row r="123">
          <cell r="A123" t="str">
            <v>2121904</v>
          </cell>
        </row>
        <row r="123">
          <cell r="C123">
            <v>0</v>
          </cell>
          <cell r="D123">
            <v>0</v>
          </cell>
        </row>
        <row r="124">
          <cell r="A124" t="str">
            <v>2121905</v>
          </cell>
        </row>
        <row r="124">
          <cell r="C124">
            <v>0</v>
          </cell>
          <cell r="D124">
            <v>0</v>
          </cell>
        </row>
        <row r="125">
          <cell r="A125" t="str">
            <v>2121906</v>
          </cell>
        </row>
        <row r="125">
          <cell r="C125">
            <v>0</v>
          </cell>
          <cell r="D125">
            <v>0</v>
          </cell>
        </row>
        <row r="126">
          <cell r="A126" t="str">
            <v>2121907</v>
          </cell>
        </row>
        <row r="126">
          <cell r="C126">
            <v>0</v>
          </cell>
          <cell r="D126">
            <v>0</v>
          </cell>
        </row>
        <row r="127">
          <cell r="A127" t="str">
            <v>2121999</v>
          </cell>
        </row>
        <row r="127">
          <cell r="C127">
            <v>0</v>
          </cell>
          <cell r="D127">
            <v>0</v>
          </cell>
        </row>
        <row r="128">
          <cell r="A128">
            <v>21298</v>
          </cell>
        </row>
        <row r="128">
          <cell r="C128">
            <v>0</v>
          </cell>
          <cell r="D128">
            <v>0</v>
          </cell>
        </row>
        <row r="129">
          <cell r="A129">
            <v>2129801</v>
          </cell>
        </row>
        <row r="129">
          <cell r="D129">
            <v>0</v>
          </cell>
        </row>
        <row r="130">
          <cell r="A130">
            <v>2129899</v>
          </cell>
        </row>
        <row r="130">
          <cell r="D130">
            <v>0</v>
          </cell>
        </row>
        <row r="131">
          <cell r="A131" t="str">
            <v>213</v>
          </cell>
        </row>
        <row r="131">
          <cell r="C131">
            <v>130</v>
          </cell>
          <cell r="D131">
            <v>853</v>
          </cell>
        </row>
        <row r="132">
          <cell r="A132" t="str">
            <v>21366</v>
          </cell>
        </row>
        <row r="132">
          <cell r="C132">
            <v>5</v>
          </cell>
          <cell r="D132">
            <v>700</v>
          </cell>
        </row>
        <row r="133">
          <cell r="A133" t="str">
            <v>2136601</v>
          </cell>
        </row>
        <row r="133">
          <cell r="C133">
            <v>0</v>
          </cell>
          <cell r="D133">
            <v>345</v>
          </cell>
        </row>
        <row r="134">
          <cell r="A134" t="str">
            <v>2136602</v>
          </cell>
        </row>
        <row r="134">
          <cell r="C134">
            <v>0</v>
          </cell>
          <cell r="D134">
            <v>0</v>
          </cell>
        </row>
        <row r="135">
          <cell r="A135" t="str">
            <v>2136603</v>
          </cell>
        </row>
        <row r="135">
          <cell r="C135">
            <v>0</v>
          </cell>
          <cell r="D135">
            <v>0</v>
          </cell>
        </row>
        <row r="136">
          <cell r="A136" t="str">
            <v>2136699</v>
          </cell>
        </row>
        <row r="136">
          <cell r="C136">
            <v>5</v>
          </cell>
          <cell r="D136">
            <v>355</v>
          </cell>
        </row>
        <row r="137">
          <cell r="A137" t="str">
            <v>21367</v>
          </cell>
        </row>
        <row r="137">
          <cell r="C137">
            <v>0</v>
          </cell>
          <cell r="D137">
            <v>0</v>
          </cell>
        </row>
        <row r="138">
          <cell r="A138" t="str">
            <v>2136701</v>
          </cell>
        </row>
        <row r="138">
          <cell r="C138">
            <v>0</v>
          </cell>
          <cell r="D138">
            <v>0</v>
          </cell>
        </row>
        <row r="139">
          <cell r="A139" t="str">
            <v>2136702</v>
          </cell>
        </row>
        <row r="139">
          <cell r="C139">
            <v>0</v>
          </cell>
          <cell r="D139">
            <v>0</v>
          </cell>
        </row>
        <row r="140">
          <cell r="A140" t="str">
            <v>2136703</v>
          </cell>
        </row>
        <row r="140">
          <cell r="C140">
            <v>0</v>
          </cell>
          <cell r="D140">
            <v>0</v>
          </cell>
        </row>
        <row r="141">
          <cell r="A141" t="str">
            <v>2136799</v>
          </cell>
        </row>
        <row r="141">
          <cell r="C141">
            <v>0</v>
          </cell>
          <cell r="D141">
            <v>0</v>
          </cell>
        </row>
        <row r="142">
          <cell r="A142" t="str">
            <v>21369</v>
          </cell>
        </row>
        <row r="142">
          <cell r="C142">
            <v>0</v>
          </cell>
          <cell r="D142">
            <v>0</v>
          </cell>
        </row>
        <row r="143">
          <cell r="A143" t="str">
            <v>2136901</v>
          </cell>
        </row>
        <row r="143">
          <cell r="C143">
            <v>0</v>
          </cell>
          <cell r="D143">
            <v>0</v>
          </cell>
        </row>
        <row r="144">
          <cell r="A144" t="str">
            <v>2136902</v>
          </cell>
        </row>
        <row r="144">
          <cell r="C144">
            <v>0</v>
          </cell>
          <cell r="D144">
            <v>0</v>
          </cell>
        </row>
        <row r="145">
          <cell r="A145" t="str">
            <v>2136903</v>
          </cell>
        </row>
        <row r="145">
          <cell r="C145">
            <v>0</v>
          </cell>
          <cell r="D145">
            <v>0</v>
          </cell>
        </row>
        <row r="146">
          <cell r="A146" t="str">
            <v>2136999</v>
          </cell>
        </row>
        <row r="146">
          <cell r="C146">
            <v>0</v>
          </cell>
          <cell r="D146">
            <v>0</v>
          </cell>
        </row>
        <row r="147">
          <cell r="A147">
            <v>21370</v>
          </cell>
        </row>
        <row r="147">
          <cell r="C147">
            <v>0</v>
          </cell>
          <cell r="D147">
            <v>0</v>
          </cell>
        </row>
        <row r="148">
          <cell r="A148">
            <v>2137001</v>
          </cell>
        </row>
        <row r="148">
          <cell r="C148">
            <v>0</v>
          </cell>
          <cell r="D148">
            <v>0</v>
          </cell>
        </row>
        <row r="149">
          <cell r="A149">
            <v>2137099</v>
          </cell>
        </row>
        <row r="149">
          <cell r="C149">
            <v>0</v>
          </cell>
          <cell r="D149">
            <v>0</v>
          </cell>
        </row>
        <row r="150">
          <cell r="A150">
            <v>21371</v>
          </cell>
        </row>
        <row r="150">
          <cell r="C150">
            <v>0</v>
          </cell>
          <cell r="D150">
            <v>0</v>
          </cell>
        </row>
        <row r="151">
          <cell r="A151">
            <v>2137101</v>
          </cell>
        </row>
        <row r="151">
          <cell r="C151">
            <v>0</v>
          </cell>
          <cell r="D151">
            <v>0</v>
          </cell>
        </row>
        <row r="152">
          <cell r="A152">
            <v>2137102</v>
          </cell>
        </row>
        <row r="152">
          <cell r="C152">
            <v>0</v>
          </cell>
          <cell r="D152">
            <v>0</v>
          </cell>
        </row>
        <row r="153">
          <cell r="A153">
            <v>2137103</v>
          </cell>
        </row>
        <row r="153">
          <cell r="C153">
            <v>0</v>
          </cell>
          <cell r="D153">
            <v>0</v>
          </cell>
        </row>
        <row r="154">
          <cell r="A154">
            <v>2137199</v>
          </cell>
        </row>
        <row r="154">
          <cell r="C154">
            <v>0</v>
          </cell>
          <cell r="D154">
            <v>0</v>
          </cell>
        </row>
        <row r="155">
          <cell r="A155">
            <v>21372</v>
          </cell>
        </row>
        <row r="155">
          <cell r="C155">
            <v>125</v>
          </cell>
          <cell r="D155">
            <v>153</v>
          </cell>
        </row>
        <row r="156">
          <cell r="A156">
            <v>2137201</v>
          </cell>
        </row>
        <row r="156">
          <cell r="C156">
            <v>125</v>
          </cell>
          <cell r="D156">
            <v>153</v>
          </cell>
        </row>
        <row r="157">
          <cell r="A157">
            <v>2137202</v>
          </cell>
        </row>
        <row r="157">
          <cell r="C157">
            <v>0</v>
          </cell>
          <cell r="D157">
            <v>0</v>
          </cell>
        </row>
        <row r="158">
          <cell r="A158">
            <v>2137299</v>
          </cell>
        </row>
        <row r="158">
          <cell r="C158">
            <v>0</v>
          </cell>
          <cell r="D158">
            <v>0</v>
          </cell>
        </row>
        <row r="159">
          <cell r="A159">
            <v>21373</v>
          </cell>
        </row>
        <row r="159">
          <cell r="C159">
            <v>0</v>
          </cell>
          <cell r="D159">
            <v>0</v>
          </cell>
        </row>
        <row r="160">
          <cell r="A160">
            <v>2137301</v>
          </cell>
        </row>
        <row r="160">
          <cell r="C160">
            <v>0</v>
          </cell>
          <cell r="D160">
            <v>0</v>
          </cell>
        </row>
        <row r="161">
          <cell r="A161">
            <v>2137302</v>
          </cell>
        </row>
        <row r="161">
          <cell r="C161">
            <v>0</v>
          </cell>
          <cell r="D161">
            <v>0</v>
          </cell>
        </row>
        <row r="162">
          <cell r="A162">
            <v>2137399</v>
          </cell>
        </row>
        <row r="162">
          <cell r="C162">
            <v>0</v>
          </cell>
          <cell r="D162">
            <v>0</v>
          </cell>
        </row>
        <row r="163">
          <cell r="A163">
            <v>21374</v>
          </cell>
        </row>
        <row r="163">
          <cell r="C163">
            <v>0</v>
          </cell>
          <cell r="D163">
            <v>0</v>
          </cell>
        </row>
        <row r="164">
          <cell r="A164">
            <v>2137401</v>
          </cell>
        </row>
        <row r="164">
          <cell r="C164">
            <v>0</v>
          </cell>
          <cell r="D164">
            <v>0</v>
          </cell>
        </row>
        <row r="165">
          <cell r="A165">
            <v>2137499</v>
          </cell>
        </row>
        <row r="165">
          <cell r="C165">
            <v>0</v>
          </cell>
          <cell r="D165">
            <v>0</v>
          </cell>
        </row>
        <row r="166">
          <cell r="A166">
            <v>21398</v>
          </cell>
        </row>
        <row r="166">
          <cell r="C166">
            <v>0</v>
          </cell>
          <cell r="D166">
            <v>0</v>
          </cell>
        </row>
        <row r="167">
          <cell r="A167">
            <v>2139801</v>
          </cell>
        </row>
        <row r="167">
          <cell r="D167">
            <v>0</v>
          </cell>
        </row>
        <row r="168">
          <cell r="A168">
            <v>2139802</v>
          </cell>
        </row>
        <row r="168">
          <cell r="D168">
            <v>0</v>
          </cell>
        </row>
        <row r="169">
          <cell r="A169">
            <v>2139899</v>
          </cell>
        </row>
        <row r="169">
          <cell r="D169">
            <v>0</v>
          </cell>
        </row>
        <row r="170">
          <cell r="A170" t="str">
            <v>214</v>
          </cell>
        </row>
        <row r="170">
          <cell r="C170">
            <v>0</v>
          </cell>
          <cell r="D170">
            <v>0</v>
          </cell>
        </row>
        <row r="171">
          <cell r="A171" t="str">
            <v>21460</v>
          </cell>
        </row>
        <row r="171">
          <cell r="C171">
            <v>0</v>
          </cell>
          <cell r="D171">
            <v>0</v>
          </cell>
        </row>
        <row r="172">
          <cell r="A172" t="str">
            <v>2146001</v>
          </cell>
        </row>
        <row r="172">
          <cell r="C172">
            <v>0</v>
          </cell>
          <cell r="D172">
            <v>0</v>
          </cell>
        </row>
        <row r="173">
          <cell r="A173" t="str">
            <v>2146002</v>
          </cell>
        </row>
        <row r="173">
          <cell r="C173">
            <v>0</v>
          </cell>
          <cell r="D173">
            <v>0</v>
          </cell>
        </row>
        <row r="174">
          <cell r="A174" t="str">
            <v>2146003</v>
          </cell>
        </row>
        <row r="174">
          <cell r="C174">
            <v>0</v>
          </cell>
          <cell r="D174">
            <v>0</v>
          </cell>
        </row>
        <row r="175">
          <cell r="A175" t="str">
            <v>2146099</v>
          </cell>
        </row>
        <row r="175">
          <cell r="C175">
            <v>0</v>
          </cell>
          <cell r="D175">
            <v>0</v>
          </cell>
        </row>
        <row r="176">
          <cell r="A176" t="str">
            <v>21462</v>
          </cell>
        </row>
        <row r="176">
          <cell r="C176">
            <v>0</v>
          </cell>
          <cell r="D176">
            <v>0</v>
          </cell>
        </row>
        <row r="177">
          <cell r="A177" t="str">
            <v>2146201</v>
          </cell>
        </row>
        <row r="177">
          <cell r="C177">
            <v>0</v>
          </cell>
          <cell r="D177">
            <v>0</v>
          </cell>
        </row>
        <row r="178">
          <cell r="A178" t="str">
            <v>2146202</v>
          </cell>
        </row>
        <row r="178">
          <cell r="C178">
            <v>0</v>
          </cell>
          <cell r="D178">
            <v>0</v>
          </cell>
        </row>
        <row r="179">
          <cell r="A179" t="str">
            <v>2146203</v>
          </cell>
        </row>
        <row r="179">
          <cell r="C179">
            <v>0</v>
          </cell>
          <cell r="D179">
            <v>0</v>
          </cell>
        </row>
        <row r="180">
          <cell r="A180" t="str">
            <v>2146299</v>
          </cell>
        </row>
        <row r="180">
          <cell r="C180">
            <v>0</v>
          </cell>
          <cell r="D180">
            <v>0</v>
          </cell>
        </row>
        <row r="181">
          <cell r="A181" t="str">
            <v>21464</v>
          </cell>
        </row>
        <row r="181">
          <cell r="C181">
            <v>0</v>
          </cell>
          <cell r="D181">
            <v>0</v>
          </cell>
        </row>
        <row r="182">
          <cell r="A182" t="str">
            <v>2146401</v>
          </cell>
        </row>
        <row r="182">
          <cell r="C182">
            <v>0</v>
          </cell>
          <cell r="D182">
            <v>0</v>
          </cell>
        </row>
        <row r="183">
          <cell r="A183" t="str">
            <v>2146402</v>
          </cell>
        </row>
        <row r="183">
          <cell r="C183">
            <v>0</v>
          </cell>
          <cell r="D183">
            <v>0</v>
          </cell>
        </row>
        <row r="184">
          <cell r="A184" t="str">
            <v>2146403</v>
          </cell>
        </row>
        <row r="184">
          <cell r="C184">
            <v>0</v>
          </cell>
          <cell r="D184">
            <v>0</v>
          </cell>
        </row>
        <row r="185">
          <cell r="A185" t="str">
            <v>2146404</v>
          </cell>
        </row>
        <row r="185">
          <cell r="C185">
            <v>0</v>
          </cell>
          <cell r="D185">
            <v>0</v>
          </cell>
        </row>
        <row r="186">
          <cell r="A186" t="str">
            <v>2146405</v>
          </cell>
        </row>
        <row r="186">
          <cell r="C186">
            <v>0</v>
          </cell>
          <cell r="D186">
            <v>0</v>
          </cell>
        </row>
        <row r="187">
          <cell r="A187" t="str">
            <v>2146406</v>
          </cell>
        </row>
        <row r="187">
          <cell r="C187">
            <v>0</v>
          </cell>
          <cell r="D187">
            <v>0</v>
          </cell>
        </row>
        <row r="188">
          <cell r="A188" t="str">
            <v>2146407</v>
          </cell>
        </row>
        <row r="188">
          <cell r="C188">
            <v>0</v>
          </cell>
          <cell r="D188">
            <v>0</v>
          </cell>
        </row>
        <row r="189">
          <cell r="A189" t="str">
            <v>2146499</v>
          </cell>
        </row>
        <row r="189">
          <cell r="C189">
            <v>0</v>
          </cell>
          <cell r="D189">
            <v>0</v>
          </cell>
        </row>
        <row r="190">
          <cell r="A190" t="str">
            <v>21468</v>
          </cell>
        </row>
        <row r="190">
          <cell r="C190">
            <v>0</v>
          </cell>
          <cell r="D190">
            <v>0</v>
          </cell>
        </row>
        <row r="191">
          <cell r="A191" t="str">
            <v>2146801</v>
          </cell>
        </row>
        <row r="191">
          <cell r="C191">
            <v>0</v>
          </cell>
          <cell r="D191">
            <v>0</v>
          </cell>
        </row>
        <row r="192">
          <cell r="A192" t="str">
            <v>2146802</v>
          </cell>
        </row>
        <row r="192">
          <cell r="C192">
            <v>0</v>
          </cell>
          <cell r="D192">
            <v>0</v>
          </cell>
        </row>
        <row r="193">
          <cell r="A193" t="str">
            <v>2146803</v>
          </cell>
        </row>
        <row r="193">
          <cell r="C193">
            <v>0</v>
          </cell>
          <cell r="D193">
            <v>0</v>
          </cell>
        </row>
        <row r="194">
          <cell r="A194" t="str">
            <v>2146804</v>
          </cell>
        </row>
        <row r="194">
          <cell r="C194">
            <v>0</v>
          </cell>
          <cell r="D194">
            <v>0</v>
          </cell>
        </row>
        <row r="195">
          <cell r="A195" t="str">
            <v>2146805</v>
          </cell>
        </row>
        <row r="195">
          <cell r="C195">
            <v>0</v>
          </cell>
          <cell r="D195">
            <v>0</v>
          </cell>
        </row>
        <row r="196">
          <cell r="A196" t="str">
            <v>2146899</v>
          </cell>
        </row>
        <row r="196">
          <cell r="C196">
            <v>0</v>
          </cell>
          <cell r="D196">
            <v>0</v>
          </cell>
        </row>
        <row r="197">
          <cell r="A197" t="str">
            <v>21469</v>
          </cell>
        </row>
        <row r="197">
          <cell r="C197">
            <v>0</v>
          </cell>
          <cell r="D197">
            <v>0</v>
          </cell>
        </row>
        <row r="198">
          <cell r="A198" t="str">
            <v>2146901</v>
          </cell>
        </row>
        <row r="198">
          <cell r="C198">
            <v>0</v>
          </cell>
          <cell r="D198">
            <v>0</v>
          </cell>
        </row>
        <row r="199">
          <cell r="A199" t="str">
            <v>2146902</v>
          </cell>
        </row>
        <row r="199">
          <cell r="C199">
            <v>0</v>
          </cell>
          <cell r="D199">
            <v>0</v>
          </cell>
        </row>
        <row r="200">
          <cell r="A200" t="str">
            <v>2146903</v>
          </cell>
        </row>
        <row r="200">
          <cell r="C200">
            <v>0</v>
          </cell>
          <cell r="D200">
            <v>0</v>
          </cell>
        </row>
        <row r="201">
          <cell r="A201" t="str">
            <v>2146904</v>
          </cell>
        </row>
        <row r="201">
          <cell r="C201">
            <v>0</v>
          </cell>
          <cell r="D201">
            <v>0</v>
          </cell>
        </row>
        <row r="202">
          <cell r="A202" t="str">
            <v>2146906</v>
          </cell>
        </row>
        <row r="202">
          <cell r="C202">
            <v>0</v>
          </cell>
          <cell r="D202">
            <v>0</v>
          </cell>
        </row>
        <row r="203">
          <cell r="A203" t="str">
            <v>2146907</v>
          </cell>
        </row>
        <row r="203">
          <cell r="C203">
            <v>0</v>
          </cell>
          <cell r="D203">
            <v>0</v>
          </cell>
        </row>
        <row r="204">
          <cell r="A204" t="str">
            <v>2146908</v>
          </cell>
        </row>
        <row r="204">
          <cell r="C204">
            <v>0</v>
          </cell>
          <cell r="D204">
            <v>0</v>
          </cell>
        </row>
        <row r="205">
          <cell r="A205">
            <v>2146909</v>
          </cell>
        </row>
        <row r="205">
          <cell r="C205">
            <v>0</v>
          </cell>
          <cell r="D205">
            <v>0</v>
          </cell>
        </row>
        <row r="206">
          <cell r="A206" t="str">
            <v>2146999</v>
          </cell>
        </row>
        <row r="206">
          <cell r="C206">
            <v>0</v>
          </cell>
          <cell r="D206">
            <v>0</v>
          </cell>
        </row>
        <row r="207">
          <cell r="A207" t="str">
            <v>21470</v>
          </cell>
        </row>
        <row r="207">
          <cell r="C207">
            <v>0</v>
          </cell>
          <cell r="D207">
            <v>0</v>
          </cell>
        </row>
        <row r="208">
          <cell r="A208" t="str">
            <v>2147001</v>
          </cell>
        </row>
        <row r="208">
          <cell r="C208">
            <v>0</v>
          </cell>
          <cell r="D208">
            <v>0</v>
          </cell>
        </row>
        <row r="209">
          <cell r="A209" t="str">
            <v>2147099</v>
          </cell>
        </row>
        <row r="209">
          <cell r="C209">
            <v>0</v>
          </cell>
          <cell r="D209">
            <v>0</v>
          </cell>
        </row>
        <row r="210">
          <cell r="A210" t="str">
            <v>21471</v>
          </cell>
        </row>
        <row r="210">
          <cell r="C210">
            <v>0</v>
          </cell>
          <cell r="D210">
            <v>0</v>
          </cell>
        </row>
        <row r="211">
          <cell r="A211" t="str">
            <v>2147101</v>
          </cell>
        </row>
        <row r="211">
          <cell r="C211">
            <v>0</v>
          </cell>
          <cell r="D211">
            <v>0</v>
          </cell>
        </row>
        <row r="212">
          <cell r="A212" t="str">
            <v>2147199</v>
          </cell>
        </row>
        <row r="212">
          <cell r="C212">
            <v>0</v>
          </cell>
          <cell r="D212">
            <v>0</v>
          </cell>
        </row>
        <row r="213">
          <cell r="A213" t="str">
            <v>21472</v>
          </cell>
        </row>
        <row r="213">
          <cell r="C213">
            <v>0</v>
          </cell>
        </row>
        <row r="214">
          <cell r="A214">
            <v>21498</v>
          </cell>
        </row>
        <row r="214">
          <cell r="C214">
            <v>0</v>
          </cell>
          <cell r="D214">
            <v>0</v>
          </cell>
        </row>
        <row r="215">
          <cell r="A215">
            <v>2149801</v>
          </cell>
        </row>
        <row r="215">
          <cell r="D215">
            <v>0</v>
          </cell>
        </row>
        <row r="216">
          <cell r="A216">
            <v>2149802</v>
          </cell>
        </row>
        <row r="216">
          <cell r="D216">
            <v>0</v>
          </cell>
        </row>
        <row r="217">
          <cell r="A217">
            <v>2149803</v>
          </cell>
        </row>
        <row r="217">
          <cell r="D217">
            <v>0</v>
          </cell>
        </row>
        <row r="218">
          <cell r="A218">
            <v>2149804</v>
          </cell>
        </row>
        <row r="218">
          <cell r="D218">
            <v>0</v>
          </cell>
        </row>
        <row r="219">
          <cell r="A219">
            <v>2149899</v>
          </cell>
        </row>
        <row r="219">
          <cell r="D219">
            <v>0</v>
          </cell>
        </row>
        <row r="220">
          <cell r="A220" t="str">
            <v>215</v>
          </cell>
        </row>
        <row r="220">
          <cell r="C220">
            <v>6117</v>
          </cell>
          <cell r="D220">
            <v>0</v>
          </cell>
        </row>
        <row r="221">
          <cell r="A221" t="str">
            <v>21562</v>
          </cell>
        </row>
        <row r="221">
          <cell r="C221">
            <v>0</v>
          </cell>
          <cell r="D221">
            <v>0</v>
          </cell>
        </row>
        <row r="222">
          <cell r="A222" t="str">
            <v>2156202</v>
          </cell>
        </row>
        <row r="222">
          <cell r="C222">
            <v>0</v>
          </cell>
          <cell r="D222">
            <v>0</v>
          </cell>
        </row>
        <row r="223">
          <cell r="A223" t="str">
            <v>2156299</v>
          </cell>
        </row>
        <row r="223">
          <cell r="C223">
            <v>0</v>
          </cell>
          <cell r="D223">
            <v>0</v>
          </cell>
        </row>
        <row r="224">
          <cell r="A224">
            <v>21598</v>
          </cell>
        </row>
        <row r="224">
          <cell r="C224">
            <v>6117</v>
          </cell>
          <cell r="D224">
            <v>0</v>
          </cell>
        </row>
        <row r="225">
          <cell r="A225">
            <v>2159801</v>
          </cell>
        </row>
        <row r="225">
          <cell r="D225">
            <v>0</v>
          </cell>
        </row>
        <row r="226">
          <cell r="A226">
            <v>2159802</v>
          </cell>
        </row>
        <row r="226">
          <cell r="C226">
            <v>6117</v>
          </cell>
          <cell r="D226">
            <v>0</v>
          </cell>
        </row>
        <row r="227">
          <cell r="A227">
            <v>2159803</v>
          </cell>
        </row>
        <row r="227">
          <cell r="D227">
            <v>0</v>
          </cell>
        </row>
        <row r="228">
          <cell r="A228">
            <v>2159899</v>
          </cell>
        </row>
        <row r="228">
          <cell r="D228">
            <v>0</v>
          </cell>
        </row>
        <row r="229">
          <cell r="A229">
            <v>220</v>
          </cell>
        </row>
        <row r="229">
          <cell r="C229">
            <v>0</v>
          </cell>
          <cell r="D229">
            <v>0</v>
          </cell>
        </row>
        <row r="230">
          <cell r="A230">
            <v>22006</v>
          </cell>
        </row>
        <row r="230">
          <cell r="C230">
            <v>0</v>
          </cell>
          <cell r="D230">
            <v>0</v>
          </cell>
        </row>
        <row r="231">
          <cell r="A231">
            <v>2200601</v>
          </cell>
        </row>
        <row r="231">
          <cell r="D231">
            <v>0</v>
          </cell>
        </row>
        <row r="232">
          <cell r="A232">
            <v>2200602</v>
          </cell>
        </row>
        <row r="232">
          <cell r="D232">
            <v>0</v>
          </cell>
        </row>
        <row r="233">
          <cell r="A233">
            <v>221</v>
          </cell>
        </row>
        <row r="233">
          <cell r="C233">
            <v>0</v>
          </cell>
          <cell r="D233">
            <v>0</v>
          </cell>
        </row>
        <row r="234">
          <cell r="A234">
            <v>22198</v>
          </cell>
        </row>
        <row r="234">
          <cell r="C234">
            <v>0</v>
          </cell>
          <cell r="D234">
            <v>0</v>
          </cell>
        </row>
        <row r="235">
          <cell r="A235">
            <v>2219801</v>
          </cell>
        </row>
        <row r="235">
          <cell r="D235">
            <v>0</v>
          </cell>
        </row>
        <row r="236">
          <cell r="A236">
            <v>2219899</v>
          </cell>
        </row>
        <row r="236">
          <cell r="D236">
            <v>0</v>
          </cell>
        </row>
        <row r="237">
          <cell r="A237">
            <v>222</v>
          </cell>
        </row>
        <row r="237">
          <cell r="C237">
            <v>0</v>
          </cell>
          <cell r="D237">
            <v>0</v>
          </cell>
        </row>
        <row r="238">
          <cell r="A238">
            <v>22298</v>
          </cell>
        </row>
        <row r="238">
          <cell r="C238">
            <v>0</v>
          </cell>
          <cell r="D238">
            <v>0</v>
          </cell>
        </row>
        <row r="239">
          <cell r="A239">
            <v>2229801</v>
          </cell>
        </row>
        <row r="239">
          <cell r="D239">
            <v>0</v>
          </cell>
        </row>
        <row r="240">
          <cell r="A240">
            <v>2229899</v>
          </cell>
        </row>
        <row r="240">
          <cell r="D240">
            <v>0</v>
          </cell>
        </row>
        <row r="241">
          <cell r="A241">
            <v>224</v>
          </cell>
        </row>
        <row r="241">
          <cell r="C241">
            <v>0</v>
          </cell>
          <cell r="D241">
            <v>0</v>
          </cell>
        </row>
        <row r="242">
          <cell r="A242">
            <v>22498</v>
          </cell>
        </row>
        <row r="242">
          <cell r="C242">
            <v>0</v>
          </cell>
          <cell r="D242">
            <v>0</v>
          </cell>
        </row>
        <row r="243">
          <cell r="A243">
            <v>2249801</v>
          </cell>
        </row>
        <row r="243">
          <cell r="D243">
            <v>0</v>
          </cell>
        </row>
        <row r="244">
          <cell r="A244">
            <v>2249802</v>
          </cell>
        </row>
        <row r="244">
          <cell r="D244">
            <v>0</v>
          </cell>
        </row>
        <row r="245">
          <cell r="A245">
            <v>2249899</v>
          </cell>
        </row>
        <row r="245">
          <cell r="D245">
            <v>0</v>
          </cell>
        </row>
        <row r="246">
          <cell r="A246">
            <v>229</v>
          </cell>
        </row>
        <row r="246">
          <cell r="C246">
            <v>56351</v>
          </cell>
          <cell r="D246">
            <v>3827</v>
          </cell>
        </row>
        <row r="247">
          <cell r="A247" t="str">
            <v>22904</v>
          </cell>
        </row>
        <row r="247">
          <cell r="C247">
            <v>55600</v>
          </cell>
          <cell r="D247">
            <v>0</v>
          </cell>
        </row>
        <row r="248">
          <cell r="A248" t="str">
            <v>2290401</v>
          </cell>
        </row>
        <row r="248">
          <cell r="C248">
            <v>0</v>
          </cell>
          <cell r="D248">
            <v>0</v>
          </cell>
        </row>
        <row r="249">
          <cell r="A249" t="str">
            <v>2290402</v>
          </cell>
        </row>
        <row r="249">
          <cell r="C249">
            <v>34700</v>
          </cell>
          <cell r="D249">
            <v>0</v>
          </cell>
        </row>
        <row r="250">
          <cell r="A250" t="str">
            <v>2290403</v>
          </cell>
        </row>
        <row r="250">
          <cell r="C250">
            <v>20900</v>
          </cell>
          <cell r="D250">
            <v>0</v>
          </cell>
        </row>
        <row r="251">
          <cell r="A251" t="str">
            <v>22908</v>
          </cell>
        </row>
        <row r="251">
          <cell r="C251">
            <v>0</v>
          </cell>
          <cell r="D251">
            <v>0</v>
          </cell>
        </row>
        <row r="252">
          <cell r="A252" t="str">
            <v>2290802</v>
          </cell>
        </row>
        <row r="252">
          <cell r="C252">
            <v>0</v>
          </cell>
          <cell r="D252">
            <v>0</v>
          </cell>
        </row>
        <row r="253">
          <cell r="A253" t="str">
            <v>2290803</v>
          </cell>
        </row>
        <row r="253">
          <cell r="C253">
            <v>0</v>
          </cell>
          <cell r="D253">
            <v>0</v>
          </cell>
        </row>
        <row r="254">
          <cell r="A254" t="str">
            <v>2290804</v>
          </cell>
        </row>
        <row r="254">
          <cell r="C254">
            <v>0</v>
          </cell>
          <cell r="D254">
            <v>0</v>
          </cell>
        </row>
        <row r="255">
          <cell r="A255" t="str">
            <v>2290805</v>
          </cell>
        </row>
        <row r="255">
          <cell r="C255">
            <v>0</v>
          </cell>
          <cell r="D255">
            <v>0</v>
          </cell>
        </row>
        <row r="256">
          <cell r="A256" t="str">
            <v>2290806</v>
          </cell>
        </row>
        <row r="256">
          <cell r="C256">
            <v>0</v>
          </cell>
          <cell r="D256">
            <v>0</v>
          </cell>
        </row>
        <row r="257">
          <cell r="A257" t="str">
            <v>2290807</v>
          </cell>
        </row>
        <row r="257">
          <cell r="C257">
            <v>0</v>
          </cell>
          <cell r="D257">
            <v>0</v>
          </cell>
        </row>
        <row r="258">
          <cell r="A258" t="str">
            <v>2290808</v>
          </cell>
        </row>
        <row r="258">
          <cell r="C258">
            <v>0</v>
          </cell>
          <cell r="D258">
            <v>0</v>
          </cell>
        </row>
        <row r="259">
          <cell r="A259" t="str">
            <v>2290899</v>
          </cell>
        </row>
        <row r="259">
          <cell r="C259">
            <v>0</v>
          </cell>
          <cell r="D259">
            <v>0</v>
          </cell>
        </row>
        <row r="260">
          <cell r="A260">
            <v>22909</v>
          </cell>
        </row>
        <row r="260">
          <cell r="C260">
            <v>0</v>
          </cell>
          <cell r="D260">
            <v>0</v>
          </cell>
        </row>
        <row r="261">
          <cell r="A261">
            <v>2290901</v>
          </cell>
        </row>
        <row r="261">
          <cell r="C261">
            <v>0</v>
          </cell>
          <cell r="D261">
            <v>0</v>
          </cell>
        </row>
        <row r="262">
          <cell r="A262">
            <v>22910</v>
          </cell>
        </row>
        <row r="262">
          <cell r="C262">
            <v>0</v>
          </cell>
          <cell r="D262">
            <v>0</v>
          </cell>
        </row>
        <row r="263">
          <cell r="A263">
            <v>2291001</v>
          </cell>
        </row>
        <row r="263">
          <cell r="D263">
            <v>0</v>
          </cell>
        </row>
        <row r="264">
          <cell r="A264" t="str">
            <v>22960</v>
          </cell>
        </row>
        <row r="264">
          <cell r="C264">
            <v>751</v>
          </cell>
          <cell r="D264">
            <v>3827</v>
          </cell>
        </row>
        <row r="265">
          <cell r="A265">
            <v>2296001</v>
          </cell>
        </row>
        <row r="265">
          <cell r="C265">
            <v>0</v>
          </cell>
          <cell r="D265">
            <v>0</v>
          </cell>
        </row>
        <row r="266">
          <cell r="A266" t="str">
            <v>2296002</v>
          </cell>
        </row>
        <row r="266">
          <cell r="C266">
            <v>334</v>
          </cell>
          <cell r="D266">
            <v>571</v>
          </cell>
        </row>
        <row r="267">
          <cell r="A267" t="str">
            <v>2296003</v>
          </cell>
        </row>
        <row r="267">
          <cell r="C267">
            <v>120</v>
          </cell>
          <cell r="D267">
            <v>688</v>
          </cell>
        </row>
        <row r="268">
          <cell r="A268" t="str">
            <v>2296004</v>
          </cell>
        </row>
        <row r="268">
          <cell r="C268">
            <v>0</v>
          </cell>
          <cell r="D268">
            <v>0</v>
          </cell>
        </row>
        <row r="269">
          <cell r="A269" t="str">
            <v>2296005</v>
          </cell>
        </row>
        <row r="269">
          <cell r="C269">
            <v>0</v>
          </cell>
          <cell r="D269">
            <v>0</v>
          </cell>
        </row>
        <row r="270">
          <cell r="A270" t="str">
            <v>2296006</v>
          </cell>
        </row>
        <row r="270">
          <cell r="C270">
            <v>97</v>
          </cell>
          <cell r="D270">
            <v>241</v>
          </cell>
        </row>
        <row r="271">
          <cell r="A271" t="str">
            <v>2296010</v>
          </cell>
        </row>
        <row r="271">
          <cell r="C271">
            <v>0</v>
          </cell>
          <cell r="D271">
            <v>0</v>
          </cell>
        </row>
        <row r="272">
          <cell r="A272" t="str">
            <v>2296011</v>
          </cell>
        </row>
        <row r="272">
          <cell r="C272">
            <v>0</v>
          </cell>
          <cell r="D272">
            <v>0</v>
          </cell>
        </row>
        <row r="273">
          <cell r="A273" t="str">
            <v>2296012</v>
          </cell>
        </row>
        <row r="273">
          <cell r="C273">
            <v>0</v>
          </cell>
          <cell r="D273">
            <v>0</v>
          </cell>
        </row>
        <row r="274">
          <cell r="A274" t="str">
            <v>2296013</v>
          </cell>
        </row>
        <row r="274">
          <cell r="C274">
            <v>0</v>
          </cell>
          <cell r="D274">
            <v>0</v>
          </cell>
        </row>
        <row r="275">
          <cell r="A275" t="str">
            <v>2296099</v>
          </cell>
        </row>
        <row r="275">
          <cell r="C275">
            <v>200</v>
          </cell>
          <cell r="D275">
            <v>2327</v>
          </cell>
        </row>
        <row r="276">
          <cell r="A276">
            <v>22998</v>
          </cell>
        </row>
        <row r="276">
          <cell r="C276">
            <v>0</v>
          </cell>
          <cell r="D276">
            <v>0</v>
          </cell>
        </row>
        <row r="277">
          <cell r="A277">
            <v>2299899</v>
          </cell>
        </row>
        <row r="277">
          <cell r="D277">
            <v>0</v>
          </cell>
        </row>
        <row r="278">
          <cell r="A278" t="str">
            <v>232</v>
          </cell>
        </row>
        <row r="278">
          <cell r="C278">
            <v>7605</v>
          </cell>
          <cell r="D278">
            <v>10573</v>
          </cell>
        </row>
        <row r="279">
          <cell r="A279">
            <v>23204</v>
          </cell>
        </row>
        <row r="279">
          <cell r="C279">
            <v>7605</v>
          </cell>
          <cell r="D279">
            <v>10573</v>
          </cell>
        </row>
        <row r="280">
          <cell r="A280" t="str">
            <v>2320401</v>
          </cell>
        </row>
        <row r="280">
          <cell r="C280">
            <v>0</v>
          </cell>
          <cell r="D280">
            <v>0</v>
          </cell>
        </row>
        <row r="281">
          <cell r="A281" t="str">
            <v>2320402</v>
          </cell>
        </row>
        <row r="281">
          <cell r="C281">
            <v>0</v>
          </cell>
          <cell r="D281">
            <v>0</v>
          </cell>
        </row>
        <row r="282">
          <cell r="A282" t="str">
            <v>2320405</v>
          </cell>
        </row>
        <row r="282">
          <cell r="C282">
            <v>0</v>
          </cell>
          <cell r="D282">
            <v>0</v>
          </cell>
        </row>
        <row r="283">
          <cell r="A283" t="str">
            <v>2320411</v>
          </cell>
        </row>
        <row r="283">
          <cell r="C283">
            <v>945</v>
          </cell>
          <cell r="D283">
            <v>928</v>
          </cell>
        </row>
        <row r="284">
          <cell r="A284" t="str">
            <v>2320413</v>
          </cell>
        </row>
        <row r="284">
          <cell r="C284">
            <v>0</v>
          </cell>
          <cell r="D284">
            <v>0</v>
          </cell>
        </row>
        <row r="285">
          <cell r="A285" t="str">
            <v>2320414</v>
          </cell>
        </row>
        <row r="285">
          <cell r="C285">
            <v>0</v>
          </cell>
          <cell r="D285">
            <v>0</v>
          </cell>
        </row>
        <row r="286">
          <cell r="A286" t="str">
            <v>2320416</v>
          </cell>
        </row>
        <row r="286">
          <cell r="C286">
            <v>0</v>
          </cell>
          <cell r="D286">
            <v>0</v>
          </cell>
        </row>
        <row r="287">
          <cell r="A287" t="str">
            <v>2320417</v>
          </cell>
        </row>
        <row r="287">
          <cell r="C287">
            <v>0</v>
          </cell>
          <cell r="D287">
            <v>0</v>
          </cell>
        </row>
        <row r="288">
          <cell r="A288" t="str">
            <v>2320418</v>
          </cell>
        </row>
        <row r="288">
          <cell r="C288">
            <v>0</v>
          </cell>
          <cell r="D288">
            <v>0</v>
          </cell>
        </row>
        <row r="289">
          <cell r="A289" t="str">
            <v>2320419</v>
          </cell>
        </row>
        <row r="289">
          <cell r="C289">
            <v>0</v>
          </cell>
          <cell r="D289">
            <v>0</v>
          </cell>
        </row>
        <row r="290">
          <cell r="A290" t="str">
            <v>2320420</v>
          </cell>
        </row>
        <row r="290">
          <cell r="C290">
            <v>0</v>
          </cell>
          <cell r="D290">
            <v>0</v>
          </cell>
        </row>
        <row r="291">
          <cell r="A291" t="str">
            <v>2320431</v>
          </cell>
        </row>
        <row r="291">
          <cell r="C291">
            <v>0</v>
          </cell>
          <cell r="D291">
            <v>0</v>
          </cell>
        </row>
        <row r="292">
          <cell r="A292" t="str">
            <v>2320432</v>
          </cell>
        </row>
        <row r="292">
          <cell r="C292">
            <v>3730</v>
          </cell>
          <cell r="D292">
            <v>3730</v>
          </cell>
        </row>
        <row r="293">
          <cell r="A293" t="str">
            <v>2320433</v>
          </cell>
        </row>
        <row r="293">
          <cell r="C293">
            <v>0</v>
          </cell>
          <cell r="D293">
            <v>0</v>
          </cell>
        </row>
        <row r="294">
          <cell r="A294" t="str">
            <v>2320498</v>
          </cell>
        </row>
        <row r="294">
          <cell r="C294">
            <v>2930</v>
          </cell>
          <cell r="D294">
            <v>4115</v>
          </cell>
        </row>
        <row r="295">
          <cell r="A295" t="str">
            <v>2320499</v>
          </cell>
        </row>
        <row r="295">
          <cell r="C295">
            <v>0</v>
          </cell>
          <cell r="D295">
            <v>1800</v>
          </cell>
        </row>
        <row r="296">
          <cell r="A296" t="str">
            <v>233</v>
          </cell>
        </row>
        <row r="296">
          <cell r="C296">
            <v>107</v>
          </cell>
          <cell r="D296">
            <v>184</v>
          </cell>
        </row>
        <row r="297">
          <cell r="A297">
            <v>23304</v>
          </cell>
        </row>
        <row r="297">
          <cell r="C297">
            <v>107</v>
          </cell>
          <cell r="D297">
            <v>184</v>
          </cell>
        </row>
        <row r="298">
          <cell r="A298" t="str">
            <v>2330401</v>
          </cell>
        </row>
        <row r="298">
          <cell r="C298">
            <v>0</v>
          </cell>
          <cell r="D298">
            <v>0</v>
          </cell>
        </row>
        <row r="299">
          <cell r="A299" t="str">
            <v>2330405</v>
          </cell>
        </row>
        <row r="299">
          <cell r="C299">
            <v>0</v>
          </cell>
          <cell r="D299">
            <v>0</v>
          </cell>
        </row>
        <row r="300">
          <cell r="A300" t="str">
            <v>2330411</v>
          </cell>
        </row>
        <row r="300">
          <cell r="C300">
            <v>1</v>
          </cell>
          <cell r="D300">
            <v>8</v>
          </cell>
        </row>
        <row r="301">
          <cell r="A301" t="str">
            <v>2330413</v>
          </cell>
        </row>
        <row r="301">
          <cell r="C301">
            <v>0</v>
          </cell>
          <cell r="D301">
            <v>0</v>
          </cell>
        </row>
        <row r="302">
          <cell r="A302" t="str">
            <v>2330414</v>
          </cell>
        </row>
        <row r="302">
          <cell r="C302">
            <v>0</v>
          </cell>
          <cell r="D302">
            <v>0</v>
          </cell>
        </row>
        <row r="303">
          <cell r="A303" t="str">
            <v>2330416</v>
          </cell>
        </row>
        <row r="303">
          <cell r="C303">
            <v>0</v>
          </cell>
          <cell r="D303">
            <v>0</v>
          </cell>
        </row>
        <row r="304">
          <cell r="A304" t="str">
            <v>2330417</v>
          </cell>
        </row>
        <row r="304">
          <cell r="C304">
            <v>0</v>
          </cell>
          <cell r="D304">
            <v>0</v>
          </cell>
        </row>
        <row r="305">
          <cell r="A305" t="str">
            <v>2330418</v>
          </cell>
        </row>
        <row r="305">
          <cell r="C305">
            <v>0</v>
          </cell>
          <cell r="D305">
            <v>0</v>
          </cell>
        </row>
        <row r="306">
          <cell r="A306" t="str">
            <v>2330419</v>
          </cell>
        </row>
        <row r="306">
          <cell r="C306">
            <v>0</v>
          </cell>
          <cell r="D306">
            <v>0</v>
          </cell>
        </row>
        <row r="307">
          <cell r="A307" t="str">
            <v>2330420</v>
          </cell>
        </row>
        <row r="307">
          <cell r="C307">
            <v>0</v>
          </cell>
          <cell r="D307">
            <v>0</v>
          </cell>
        </row>
        <row r="308">
          <cell r="A308" t="str">
            <v>2330431</v>
          </cell>
        </row>
        <row r="308">
          <cell r="C308">
            <v>0</v>
          </cell>
          <cell r="D308">
            <v>0</v>
          </cell>
        </row>
        <row r="309">
          <cell r="A309" t="str">
            <v>2330432</v>
          </cell>
        </row>
        <row r="309">
          <cell r="C309">
            <v>0</v>
          </cell>
          <cell r="D309">
            <v>0</v>
          </cell>
        </row>
        <row r="310">
          <cell r="A310" t="str">
            <v>2330433</v>
          </cell>
        </row>
        <row r="310">
          <cell r="C310">
            <v>0</v>
          </cell>
          <cell r="D310">
            <v>0</v>
          </cell>
        </row>
        <row r="311">
          <cell r="A311" t="str">
            <v>2330498</v>
          </cell>
        </row>
        <row r="311">
          <cell r="C311">
            <v>36</v>
          </cell>
          <cell r="D311">
            <v>110</v>
          </cell>
        </row>
        <row r="312">
          <cell r="A312" t="str">
            <v>2330499</v>
          </cell>
        </row>
        <row r="312">
          <cell r="C312">
            <v>70</v>
          </cell>
          <cell r="D312">
            <v>66</v>
          </cell>
        </row>
        <row r="313">
          <cell r="A313" t="str">
            <v>234</v>
          </cell>
        </row>
        <row r="313">
          <cell r="C313">
            <v>0</v>
          </cell>
          <cell r="D313">
            <v>0</v>
          </cell>
        </row>
        <row r="314">
          <cell r="A314" t="str">
            <v>23401</v>
          </cell>
        </row>
        <row r="314">
          <cell r="C314">
            <v>0</v>
          </cell>
          <cell r="D314">
            <v>0</v>
          </cell>
        </row>
        <row r="315">
          <cell r="A315" t="str">
            <v>2340101</v>
          </cell>
        </row>
        <row r="315">
          <cell r="C315">
            <v>0</v>
          </cell>
          <cell r="D315">
            <v>0</v>
          </cell>
        </row>
        <row r="316">
          <cell r="A316" t="str">
            <v>2340102</v>
          </cell>
        </row>
        <row r="316">
          <cell r="C316">
            <v>0</v>
          </cell>
          <cell r="D316">
            <v>0</v>
          </cell>
        </row>
        <row r="317">
          <cell r="A317" t="str">
            <v>2340103</v>
          </cell>
        </row>
        <row r="317">
          <cell r="C317">
            <v>0</v>
          </cell>
          <cell r="D317">
            <v>0</v>
          </cell>
        </row>
        <row r="318">
          <cell r="A318" t="str">
            <v>2340104</v>
          </cell>
        </row>
        <row r="318">
          <cell r="C318">
            <v>0</v>
          </cell>
          <cell r="D318">
            <v>0</v>
          </cell>
        </row>
        <row r="319">
          <cell r="A319" t="str">
            <v>2340105</v>
          </cell>
        </row>
        <row r="319">
          <cell r="C319">
            <v>0</v>
          </cell>
          <cell r="D319">
            <v>0</v>
          </cell>
        </row>
        <row r="320">
          <cell r="A320" t="str">
            <v>2340106</v>
          </cell>
        </row>
        <row r="320">
          <cell r="C320">
            <v>0</v>
          </cell>
          <cell r="D320">
            <v>0</v>
          </cell>
        </row>
        <row r="321">
          <cell r="A321" t="str">
            <v>2340107</v>
          </cell>
        </row>
        <row r="321">
          <cell r="C321">
            <v>0</v>
          </cell>
          <cell r="D321">
            <v>0</v>
          </cell>
        </row>
        <row r="322">
          <cell r="A322" t="str">
            <v>2340108</v>
          </cell>
        </row>
        <row r="322">
          <cell r="C322">
            <v>0</v>
          </cell>
          <cell r="D322">
            <v>0</v>
          </cell>
        </row>
        <row r="323">
          <cell r="A323" t="str">
            <v>2340109</v>
          </cell>
        </row>
        <row r="323">
          <cell r="C323">
            <v>0</v>
          </cell>
          <cell r="D323">
            <v>0</v>
          </cell>
        </row>
        <row r="324">
          <cell r="A324" t="str">
            <v>2340110</v>
          </cell>
        </row>
        <row r="324">
          <cell r="C324">
            <v>0</v>
          </cell>
          <cell r="D324">
            <v>0</v>
          </cell>
        </row>
        <row r="325">
          <cell r="A325" t="str">
            <v>2340111</v>
          </cell>
        </row>
        <row r="325">
          <cell r="C325">
            <v>0</v>
          </cell>
          <cell r="D325">
            <v>0</v>
          </cell>
        </row>
        <row r="326">
          <cell r="A326" t="str">
            <v>2340199</v>
          </cell>
        </row>
        <row r="326">
          <cell r="C326">
            <v>0</v>
          </cell>
          <cell r="D326">
            <v>0</v>
          </cell>
        </row>
        <row r="327">
          <cell r="A327" t="str">
            <v>23402</v>
          </cell>
        </row>
        <row r="327">
          <cell r="C327">
            <v>0</v>
          </cell>
          <cell r="D327">
            <v>0</v>
          </cell>
        </row>
        <row r="328">
          <cell r="A328" t="str">
            <v>2340201</v>
          </cell>
        </row>
        <row r="328">
          <cell r="C328">
            <v>0</v>
          </cell>
          <cell r="D328">
            <v>0</v>
          </cell>
        </row>
        <row r="329">
          <cell r="A329" t="str">
            <v>2340202</v>
          </cell>
        </row>
        <row r="329">
          <cell r="C329">
            <v>0</v>
          </cell>
          <cell r="D329">
            <v>0</v>
          </cell>
        </row>
        <row r="330">
          <cell r="A330" t="str">
            <v>2340203</v>
          </cell>
        </row>
        <row r="330">
          <cell r="C330">
            <v>0</v>
          </cell>
          <cell r="D330">
            <v>0</v>
          </cell>
        </row>
        <row r="331">
          <cell r="A331" t="str">
            <v>2340204</v>
          </cell>
        </row>
        <row r="331">
          <cell r="C331">
            <v>0</v>
          </cell>
          <cell r="D331">
            <v>0</v>
          </cell>
        </row>
        <row r="332">
          <cell r="A332" t="str">
            <v>2340205</v>
          </cell>
        </row>
        <row r="332">
          <cell r="C332">
            <v>0</v>
          </cell>
          <cell r="D332">
            <v>0</v>
          </cell>
        </row>
        <row r="333">
          <cell r="A333" t="str">
            <v>2340299</v>
          </cell>
        </row>
        <row r="333">
          <cell r="C333">
            <v>0</v>
          </cell>
          <cell r="D333">
            <v>0</v>
          </cell>
        </row>
        <row r="335">
          <cell r="C335">
            <v>140456</v>
          </cell>
          <cell r="D335">
            <v>135107</v>
          </cell>
        </row>
        <row r="336">
          <cell r="A336" t="str">
            <v>230</v>
          </cell>
        </row>
        <row r="336">
          <cell r="C336">
            <v>7679</v>
          </cell>
          <cell r="D336">
            <v>55683</v>
          </cell>
        </row>
        <row r="337">
          <cell r="A337" t="str">
            <v>23004</v>
          </cell>
        </row>
        <row r="337">
          <cell r="C337">
            <v>0</v>
          </cell>
          <cell r="D337">
            <v>0</v>
          </cell>
        </row>
        <row r="338">
          <cell r="A338" t="str">
            <v>2300403</v>
          </cell>
        </row>
        <row r="338">
          <cell r="C338">
            <v>0</v>
          </cell>
        </row>
        <row r="339">
          <cell r="A339" t="str">
            <v>2300404</v>
          </cell>
        </row>
        <row r="339">
          <cell r="C339">
            <v>0</v>
          </cell>
        </row>
        <row r="340">
          <cell r="A340" t="str">
            <v>2300405</v>
          </cell>
        </row>
        <row r="340">
          <cell r="C340">
            <v>0</v>
          </cell>
        </row>
        <row r="341">
          <cell r="A341" t="str">
            <v>2300406</v>
          </cell>
        </row>
        <row r="341">
          <cell r="C341">
            <v>0</v>
          </cell>
        </row>
        <row r="342">
          <cell r="A342" t="str">
            <v>2300407</v>
          </cell>
        </row>
        <row r="342">
          <cell r="C342">
            <v>0</v>
          </cell>
        </row>
        <row r="343">
          <cell r="A343" t="str">
            <v>2300408</v>
          </cell>
        </row>
        <row r="343">
          <cell r="C343">
            <v>0</v>
          </cell>
        </row>
        <row r="344">
          <cell r="A344" t="str">
            <v>2300409</v>
          </cell>
        </row>
        <row r="344">
          <cell r="C344">
            <v>0</v>
          </cell>
        </row>
        <row r="345">
          <cell r="A345" t="str">
            <v>2300410</v>
          </cell>
        </row>
        <row r="345">
          <cell r="C345">
            <v>0</v>
          </cell>
        </row>
        <row r="346">
          <cell r="A346" t="str">
            <v>2300411</v>
          </cell>
        </row>
        <row r="346">
          <cell r="C346">
            <v>0</v>
          </cell>
        </row>
        <row r="347">
          <cell r="A347">
            <v>2300412</v>
          </cell>
        </row>
        <row r="348">
          <cell r="A348">
            <v>2300413</v>
          </cell>
        </row>
        <row r="349">
          <cell r="A349" t="str">
            <v>2300499</v>
          </cell>
        </row>
        <row r="349">
          <cell r="C349">
            <v>0</v>
          </cell>
        </row>
        <row r="350">
          <cell r="A350" t="str">
            <v>23006</v>
          </cell>
        </row>
        <row r="350">
          <cell r="C350">
            <v>1358</v>
          </cell>
          <cell r="D350">
            <v>6202</v>
          </cell>
        </row>
        <row r="351">
          <cell r="A351" t="str">
            <v>2300603</v>
          </cell>
        </row>
        <row r="351">
          <cell r="C351">
            <v>1358</v>
          </cell>
          <cell r="D351">
            <v>6202</v>
          </cell>
        </row>
        <row r="352">
          <cell r="A352" t="str">
            <v>23008</v>
          </cell>
        </row>
        <row r="352">
          <cell r="C352">
            <v>3448</v>
          </cell>
          <cell r="D352">
            <v>49481</v>
          </cell>
        </row>
        <row r="353">
          <cell r="A353" t="str">
            <v>2300802</v>
          </cell>
        </row>
        <row r="353">
          <cell r="C353">
            <v>3448</v>
          </cell>
          <cell r="D353">
            <v>49481</v>
          </cell>
        </row>
        <row r="354">
          <cell r="A354" t="str">
            <v>23009</v>
          </cell>
        </row>
        <row r="354">
          <cell r="C354">
            <v>2873</v>
          </cell>
        </row>
        <row r="355">
          <cell r="A355">
            <v>23022</v>
          </cell>
        </row>
        <row r="355">
          <cell r="C355">
            <v>0</v>
          </cell>
          <cell r="D355">
            <v>0</v>
          </cell>
        </row>
        <row r="356">
          <cell r="A356">
            <v>2302201</v>
          </cell>
        </row>
        <row r="357">
          <cell r="A357" t="str">
            <v>231</v>
          </cell>
        </row>
        <row r="357">
          <cell r="C357">
            <v>49170</v>
          </cell>
          <cell r="D357">
            <v>18200</v>
          </cell>
        </row>
        <row r="358">
          <cell r="C358">
            <v>170</v>
          </cell>
          <cell r="D358">
            <v>1900</v>
          </cell>
        </row>
        <row r="359">
          <cell r="C359">
            <v>49000</v>
          </cell>
          <cell r="D359">
            <v>16300</v>
          </cell>
        </row>
        <row r="361">
          <cell r="C361">
            <v>197305</v>
          </cell>
          <cell r="D361">
            <v>208990</v>
          </cell>
        </row>
        <row r="365">
          <cell r="C365" t="b">
            <v>1</v>
          </cell>
          <cell r="D365" t="b">
            <v>1</v>
          </cell>
        </row>
        <row r="366">
          <cell r="C366">
            <v>0</v>
          </cell>
          <cell r="D366">
            <v>0</v>
          </cell>
        </row>
      </sheetData>
      <sheetData sheetId="42">
        <row r="61">
          <cell r="C61">
            <v>196397</v>
          </cell>
          <cell r="D61">
            <v>207185</v>
          </cell>
        </row>
      </sheetData>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 val="财政部保基本民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 val="O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 val="Toolbox"/>
    </sheetNames>
    <sheetDataSet>
      <sheetData sheetId="0" refreshError="1"/>
      <sheetData sheetId="1" refreshError="1"/>
      <sheetData sheetId="2" refreshError="1"/>
      <sheetData sheetId="3" refreshError="1"/>
      <sheetData sheetId="4"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s>
    <sheetDataSet>
      <sheetData sheetId="0" refreshError="1"/>
      <sheetData sheetId="1" refreshError="1"/>
      <sheetData sheetId="2" refreshError="1"/>
      <sheetData sheetId="3"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 val="GDP"/>
    </sheetNames>
    <sheetDataSet>
      <sheetData sheetId="0" refreshError="1"/>
      <sheetData sheetId="1" refreshError="1"/>
      <sheetData sheetId="2" refreshError="1"/>
      <sheetData sheetId="3"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 val="有效性列表"/>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 val="指标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s>
    <sheetDataSet>
      <sheetData sheetId="0" refreshError="1"/>
      <sheetData sheetId="1" refreshError="1"/>
      <sheetData sheetId="2" refreshError="1"/>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 val="分县数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4"/>
  <sheetViews>
    <sheetView showGridLines="0" showZeros="0" view="pageBreakPreview" zoomScaleNormal="90" workbookViewId="0">
      <pane ySplit="4" topLeftCell="A5" activePane="bottomLeft" state="frozen"/>
      <selection/>
      <selection pane="bottomLeft" activeCell="E10" sqref="E10"/>
    </sheetView>
  </sheetViews>
  <sheetFormatPr defaultColWidth="9" defaultRowHeight="15.75" outlineLevelCol="5"/>
  <cols>
    <col min="1" max="1" width="17.6333333333333" style="284" hidden="1" customWidth="1"/>
    <col min="2" max="2" width="50.75" style="284" customWidth="1"/>
    <col min="3" max="4" width="20.6333333333333" style="284" customWidth="1"/>
    <col min="5" max="5" width="20.6333333333333" style="568" customWidth="1"/>
    <col min="6" max="6" width="9" style="521" hidden="1" customWidth="1"/>
    <col min="7" max="16384" width="9" style="521"/>
  </cols>
  <sheetData>
    <row r="1" ht="22.5" spans="2:2">
      <c r="B1" s="569" t="s">
        <v>0</v>
      </c>
    </row>
    <row r="2" ht="45" customHeight="1" spans="1:6">
      <c r="A2" s="527"/>
      <c r="B2" s="527" t="s">
        <v>1</v>
      </c>
      <c r="C2" s="527"/>
      <c r="D2" s="527"/>
      <c r="E2" s="547"/>
      <c r="F2" s="548"/>
    </row>
    <row r="3" ht="18.95" customHeight="1" spans="1:6">
      <c r="A3" s="287"/>
      <c r="B3" s="570"/>
      <c r="C3" s="571"/>
      <c r="D3" s="287"/>
      <c r="E3" s="315" t="s">
        <v>2</v>
      </c>
      <c r="F3" s="548"/>
    </row>
    <row r="4" s="566" customFormat="1" ht="45" customHeight="1" spans="1:6">
      <c r="A4" s="291" t="s">
        <v>3</v>
      </c>
      <c r="B4" s="572" t="s">
        <v>4</v>
      </c>
      <c r="C4" s="299" t="s">
        <v>5</v>
      </c>
      <c r="D4" s="299" t="s">
        <v>6</v>
      </c>
      <c r="E4" s="394" t="s">
        <v>7</v>
      </c>
      <c r="F4" s="581" t="s">
        <v>8</v>
      </c>
    </row>
    <row r="5" ht="37.5" customHeight="1" spans="1:6">
      <c r="A5" s="538" t="s">
        <v>9</v>
      </c>
      <c r="B5" s="539" t="s">
        <v>10</v>
      </c>
      <c r="C5" s="311">
        <v>85611</v>
      </c>
      <c r="D5" s="311">
        <v>100600</v>
      </c>
      <c r="E5" s="395">
        <f>IF(C5&gt;0,D5/C5-1,IF(C5&lt;0,-(D5/C5-1),""))</f>
        <v>0.1751</v>
      </c>
      <c r="F5" s="550" t="str">
        <f t="shared" ref="F5:F40" si="0">IF(LEN(A5)=3,"是",IF(B5&lt;&gt;"",IF(SUM(C5:D5)&lt;&gt;0,"是","否"),"是"))</f>
        <v>是</v>
      </c>
    </row>
    <row r="6" ht="37.5" customHeight="1" spans="1:6">
      <c r="A6" s="380" t="s">
        <v>11</v>
      </c>
      <c r="B6" s="342" t="s">
        <v>12</v>
      </c>
      <c r="C6" s="306">
        <v>31772</v>
      </c>
      <c r="D6" s="306">
        <v>40447</v>
      </c>
      <c r="E6" s="395">
        <f t="shared" ref="E6:E41" si="1">IF(C6&gt;0,D6/C6-1,IF(C6&lt;0,-(D6/C6-1),""))</f>
        <v>0.273</v>
      </c>
      <c r="F6" s="550" t="str">
        <f t="shared" si="0"/>
        <v>是</v>
      </c>
    </row>
    <row r="7" ht="37.5" customHeight="1" spans="1:6">
      <c r="A7" s="380" t="s">
        <v>13</v>
      </c>
      <c r="B7" s="342" t="s">
        <v>14</v>
      </c>
      <c r="C7" s="306">
        <v>4377</v>
      </c>
      <c r="D7" s="306">
        <v>4214</v>
      </c>
      <c r="E7" s="395">
        <f t="shared" si="1"/>
        <v>-0.0372</v>
      </c>
      <c r="F7" s="550" t="str">
        <f t="shared" si="0"/>
        <v>是</v>
      </c>
    </row>
    <row r="8" ht="37.5" customHeight="1" spans="1:6">
      <c r="A8" s="380" t="s">
        <v>15</v>
      </c>
      <c r="B8" s="342" t="s">
        <v>16</v>
      </c>
      <c r="C8" s="306">
        <v>850</v>
      </c>
      <c r="D8" s="306">
        <v>833</v>
      </c>
      <c r="E8" s="395">
        <f t="shared" si="1"/>
        <v>-0.02</v>
      </c>
      <c r="F8" s="550" t="str">
        <f t="shared" si="0"/>
        <v>是</v>
      </c>
    </row>
    <row r="9" ht="37.5" customHeight="1" spans="1:6">
      <c r="A9" s="380" t="s">
        <v>17</v>
      </c>
      <c r="B9" s="342" t="s">
        <v>18</v>
      </c>
      <c r="C9" s="306">
        <v>20142</v>
      </c>
      <c r="D9" s="306">
        <v>27000</v>
      </c>
      <c r="E9" s="395">
        <f t="shared" si="1"/>
        <v>0.3405</v>
      </c>
      <c r="F9" s="550" t="str">
        <f t="shared" si="0"/>
        <v>是</v>
      </c>
    </row>
    <row r="10" ht="37.5" customHeight="1" spans="1:6">
      <c r="A10" s="380" t="s">
        <v>19</v>
      </c>
      <c r="B10" s="342" t="s">
        <v>20</v>
      </c>
      <c r="C10" s="306">
        <v>3258</v>
      </c>
      <c r="D10" s="306">
        <v>3500</v>
      </c>
      <c r="E10" s="395">
        <f t="shared" si="1"/>
        <v>0.0743</v>
      </c>
      <c r="F10" s="550" t="str">
        <f t="shared" si="0"/>
        <v>是</v>
      </c>
    </row>
    <row r="11" ht="37.5" customHeight="1" spans="1:6">
      <c r="A11" s="380" t="s">
        <v>21</v>
      </c>
      <c r="B11" s="342" t="s">
        <v>22</v>
      </c>
      <c r="C11" s="306">
        <v>3418</v>
      </c>
      <c r="D11" s="306">
        <v>3400</v>
      </c>
      <c r="E11" s="395">
        <f t="shared" si="1"/>
        <v>-0.0053</v>
      </c>
      <c r="F11" s="550" t="str">
        <f t="shared" si="0"/>
        <v>是</v>
      </c>
    </row>
    <row r="12" ht="37.5" customHeight="1" spans="1:6">
      <c r="A12" s="380" t="s">
        <v>23</v>
      </c>
      <c r="B12" s="342" t="s">
        <v>24</v>
      </c>
      <c r="C12" s="306">
        <v>3243</v>
      </c>
      <c r="D12" s="306">
        <v>3300</v>
      </c>
      <c r="E12" s="395">
        <f t="shared" si="1"/>
        <v>0.0176</v>
      </c>
      <c r="F12" s="550" t="str">
        <f t="shared" si="0"/>
        <v>是</v>
      </c>
    </row>
    <row r="13" ht="37.5" customHeight="1" spans="1:6">
      <c r="A13" s="380" t="s">
        <v>25</v>
      </c>
      <c r="B13" s="342" t="s">
        <v>26</v>
      </c>
      <c r="C13" s="573">
        <v>1722</v>
      </c>
      <c r="D13" s="573">
        <v>1750</v>
      </c>
      <c r="E13" s="395">
        <f t="shared" si="1"/>
        <v>0.0163</v>
      </c>
      <c r="F13" s="550" t="str">
        <f t="shared" si="0"/>
        <v>是</v>
      </c>
    </row>
    <row r="14" ht="37.5" customHeight="1" spans="1:6">
      <c r="A14" s="380" t="s">
        <v>27</v>
      </c>
      <c r="B14" s="342" t="s">
        <v>28</v>
      </c>
      <c r="C14" s="573">
        <v>821</v>
      </c>
      <c r="D14" s="573">
        <v>500</v>
      </c>
      <c r="E14" s="395">
        <f t="shared" si="1"/>
        <v>-0.391</v>
      </c>
      <c r="F14" s="550" t="str">
        <f t="shared" si="0"/>
        <v>是</v>
      </c>
    </row>
    <row r="15" ht="37.5" customHeight="1" spans="1:6">
      <c r="A15" s="380" t="s">
        <v>29</v>
      </c>
      <c r="B15" s="342" t="s">
        <v>30</v>
      </c>
      <c r="C15" s="573">
        <v>1244</v>
      </c>
      <c r="D15" s="573">
        <v>1300</v>
      </c>
      <c r="E15" s="395">
        <f t="shared" si="1"/>
        <v>0.045</v>
      </c>
      <c r="F15" s="550" t="str">
        <f t="shared" si="0"/>
        <v>是</v>
      </c>
    </row>
    <row r="16" ht="37.5" customHeight="1" spans="1:6">
      <c r="A16" s="380" t="s">
        <v>31</v>
      </c>
      <c r="B16" s="342" t="s">
        <v>32</v>
      </c>
      <c r="C16" s="573">
        <v>4457</v>
      </c>
      <c r="D16" s="573">
        <v>3500</v>
      </c>
      <c r="E16" s="395">
        <f t="shared" si="1"/>
        <v>-0.2147</v>
      </c>
      <c r="F16" s="550" t="str">
        <f t="shared" si="0"/>
        <v>是</v>
      </c>
    </row>
    <row r="17" ht="37.5" customHeight="1" spans="1:6">
      <c r="A17" s="380" t="s">
        <v>33</v>
      </c>
      <c r="B17" s="342" t="s">
        <v>34</v>
      </c>
      <c r="C17" s="573">
        <v>2383</v>
      </c>
      <c r="D17" s="573">
        <v>2500</v>
      </c>
      <c r="E17" s="395">
        <f t="shared" si="1"/>
        <v>0.0491</v>
      </c>
      <c r="F17" s="550" t="str">
        <f t="shared" si="0"/>
        <v>是</v>
      </c>
    </row>
    <row r="18" ht="37.5" customHeight="1" spans="1:6">
      <c r="A18" s="380" t="s">
        <v>35</v>
      </c>
      <c r="B18" s="342" t="s">
        <v>36</v>
      </c>
      <c r="C18" s="573">
        <v>7568</v>
      </c>
      <c r="D18" s="573">
        <v>8000</v>
      </c>
      <c r="E18" s="395">
        <f t="shared" si="1"/>
        <v>0.0571</v>
      </c>
      <c r="F18" s="550" t="str">
        <f t="shared" si="0"/>
        <v>是</v>
      </c>
    </row>
    <row r="19" ht="37.5" customHeight="1" spans="1:6">
      <c r="A19" s="380" t="s">
        <v>37</v>
      </c>
      <c r="B19" s="342" t="s">
        <v>38</v>
      </c>
      <c r="C19" s="573">
        <v>356</v>
      </c>
      <c r="D19" s="573">
        <v>356</v>
      </c>
      <c r="E19" s="395">
        <f t="shared" si="1"/>
        <v>0</v>
      </c>
      <c r="F19" s="550" t="str">
        <f t="shared" si="0"/>
        <v>是</v>
      </c>
    </row>
    <row r="20" ht="37.5" hidden="1" customHeight="1" spans="1:6">
      <c r="A20" s="582" t="s">
        <v>39</v>
      </c>
      <c r="B20" s="342" t="s">
        <v>40</v>
      </c>
      <c r="C20" s="306"/>
      <c r="D20" s="306"/>
      <c r="E20" s="395" t="str">
        <f t="shared" si="1"/>
        <v/>
      </c>
      <c r="F20" s="550" t="str">
        <f t="shared" si="0"/>
        <v>否</v>
      </c>
    </row>
    <row r="21" ht="37.5" customHeight="1" spans="1:6">
      <c r="A21" s="410" t="s">
        <v>41</v>
      </c>
      <c r="B21" s="539" t="s">
        <v>42</v>
      </c>
      <c r="C21" s="311">
        <v>80959</v>
      </c>
      <c r="D21" s="311">
        <v>75852</v>
      </c>
      <c r="E21" s="395">
        <f t="shared" si="1"/>
        <v>-0.0631</v>
      </c>
      <c r="F21" s="550" t="str">
        <f t="shared" si="0"/>
        <v>是</v>
      </c>
    </row>
    <row r="22" ht="37.5" customHeight="1" spans="1:6">
      <c r="A22" s="574" t="s">
        <v>43</v>
      </c>
      <c r="B22" s="342" t="s">
        <v>44</v>
      </c>
      <c r="C22" s="573">
        <v>5857</v>
      </c>
      <c r="D22" s="301">
        <v>4095</v>
      </c>
      <c r="E22" s="395">
        <f t="shared" si="1"/>
        <v>-0.3008</v>
      </c>
      <c r="F22" s="550" t="str">
        <f t="shared" si="0"/>
        <v>是</v>
      </c>
    </row>
    <row r="23" ht="37.5" customHeight="1" spans="1:6">
      <c r="A23" s="380" t="s">
        <v>45</v>
      </c>
      <c r="B23" s="575" t="s">
        <v>46</v>
      </c>
      <c r="C23" s="573">
        <v>20379</v>
      </c>
      <c r="D23" s="301">
        <v>29627</v>
      </c>
      <c r="E23" s="395">
        <f t="shared" si="1"/>
        <v>0.4538</v>
      </c>
      <c r="F23" s="550" t="str">
        <f t="shared" si="0"/>
        <v>是</v>
      </c>
    </row>
    <row r="24" ht="37.5" customHeight="1" spans="1:6">
      <c r="A24" s="380" t="s">
        <v>47</v>
      </c>
      <c r="B24" s="342" t="s">
        <v>48</v>
      </c>
      <c r="C24" s="573">
        <v>5147</v>
      </c>
      <c r="D24" s="301">
        <v>1000</v>
      </c>
      <c r="E24" s="395">
        <f t="shared" si="1"/>
        <v>-0.8057</v>
      </c>
      <c r="F24" s="550" t="str">
        <f t="shared" si="0"/>
        <v>是</v>
      </c>
    </row>
    <row r="25" ht="37.5" hidden="1" customHeight="1" spans="1:6">
      <c r="A25" s="380" t="s">
        <v>49</v>
      </c>
      <c r="B25" s="342" t="s">
        <v>50</v>
      </c>
      <c r="C25" s="306"/>
      <c r="D25" s="306"/>
      <c r="E25" s="395" t="str">
        <f t="shared" si="1"/>
        <v/>
      </c>
      <c r="F25" s="550" t="str">
        <f t="shared" si="0"/>
        <v>否</v>
      </c>
    </row>
    <row r="26" ht="37.5" customHeight="1" spans="1:6">
      <c r="A26" s="380" t="s">
        <v>51</v>
      </c>
      <c r="B26" s="342" t="s">
        <v>52</v>
      </c>
      <c r="C26" s="306">
        <v>49535</v>
      </c>
      <c r="D26" s="306">
        <v>41130</v>
      </c>
      <c r="E26" s="395">
        <f t="shared" si="1"/>
        <v>-0.1697</v>
      </c>
      <c r="F26" s="550" t="str">
        <f t="shared" si="0"/>
        <v>是</v>
      </c>
    </row>
    <row r="27" ht="37.5" hidden="1" customHeight="1" spans="1:6">
      <c r="A27" s="380" t="s">
        <v>53</v>
      </c>
      <c r="B27" s="342" t="s">
        <v>54</v>
      </c>
      <c r="C27" s="306"/>
      <c r="D27" s="306"/>
      <c r="E27" s="395" t="str">
        <f t="shared" si="1"/>
        <v/>
      </c>
      <c r="F27" s="550" t="str">
        <f t="shared" si="0"/>
        <v>否</v>
      </c>
    </row>
    <row r="28" ht="37.5" hidden="1" customHeight="1" spans="1:6">
      <c r="A28" s="380" t="s">
        <v>55</v>
      </c>
      <c r="B28" s="342" t="s">
        <v>56</v>
      </c>
      <c r="C28" s="306"/>
      <c r="D28" s="306"/>
      <c r="E28" s="395" t="str">
        <f t="shared" si="1"/>
        <v/>
      </c>
      <c r="F28" s="550" t="str">
        <f t="shared" si="0"/>
        <v>否</v>
      </c>
    </row>
    <row r="29" ht="37.5" customHeight="1" spans="1:6">
      <c r="A29" s="380" t="s">
        <v>57</v>
      </c>
      <c r="B29" s="342" t="s">
        <v>58</v>
      </c>
      <c r="C29" s="306">
        <v>41</v>
      </c>
      <c r="D29" s="306"/>
      <c r="E29" s="395">
        <f t="shared" si="1"/>
        <v>-1</v>
      </c>
      <c r="F29" s="550" t="str">
        <f t="shared" si="0"/>
        <v>是</v>
      </c>
    </row>
    <row r="30" ht="37.5" hidden="1" customHeight="1" spans="1:6">
      <c r="A30" s="380"/>
      <c r="B30" s="342"/>
      <c r="C30" s="306"/>
      <c r="D30" s="306"/>
      <c r="E30" s="395" t="str">
        <f t="shared" si="1"/>
        <v/>
      </c>
      <c r="F30" s="550" t="str">
        <f t="shared" si="0"/>
        <v>是</v>
      </c>
    </row>
    <row r="31" s="567" customFormat="1" ht="37.5" customHeight="1" spans="1:6">
      <c r="A31" s="576"/>
      <c r="B31" s="334" t="s">
        <v>59</v>
      </c>
      <c r="C31" s="311">
        <v>166570</v>
      </c>
      <c r="D31" s="311">
        <v>176452</v>
      </c>
      <c r="E31" s="395">
        <f t="shared" si="1"/>
        <v>0.0593</v>
      </c>
      <c r="F31" s="550" t="str">
        <f t="shared" si="0"/>
        <v>是</v>
      </c>
    </row>
    <row r="32" ht="37.5" hidden="1" customHeight="1" spans="1:6">
      <c r="A32" s="410">
        <v>105</v>
      </c>
      <c r="B32" s="337" t="s">
        <v>60</v>
      </c>
      <c r="C32" s="311"/>
      <c r="D32" s="311"/>
      <c r="E32" s="395" t="str">
        <f t="shared" si="1"/>
        <v/>
      </c>
      <c r="F32" s="550" t="str">
        <f t="shared" si="0"/>
        <v>是</v>
      </c>
    </row>
    <row r="33" ht="37.5" customHeight="1" spans="1:6">
      <c r="A33" s="538">
        <v>110</v>
      </c>
      <c r="B33" s="539" t="s">
        <v>61</v>
      </c>
      <c r="C33" s="311">
        <v>237299</v>
      </c>
      <c r="D33" s="311">
        <v>278943</v>
      </c>
      <c r="E33" s="395">
        <f t="shared" si="1"/>
        <v>0.1755</v>
      </c>
      <c r="F33" s="550" t="str">
        <f t="shared" si="0"/>
        <v>是</v>
      </c>
    </row>
    <row r="34" ht="37.5" customHeight="1" spans="1:6">
      <c r="A34" s="380">
        <v>11001</v>
      </c>
      <c r="B34" s="342" t="s">
        <v>62</v>
      </c>
      <c r="C34" s="306">
        <v>-3812</v>
      </c>
      <c r="D34" s="306">
        <v>-5166</v>
      </c>
      <c r="E34" s="395">
        <f t="shared" si="1"/>
        <v>-0.3552</v>
      </c>
      <c r="F34" s="550" t="str">
        <f t="shared" si="0"/>
        <v>是</v>
      </c>
    </row>
    <row r="35" ht="37.5" customHeight="1" spans="1:6">
      <c r="A35" s="380"/>
      <c r="B35" s="342" t="s">
        <v>63</v>
      </c>
      <c r="C35" s="306">
        <v>168713</v>
      </c>
      <c r="D35" s="306">
        <v>136010</v>
      </c>
      <c r="E35" s="395">
        <f t="shared" si="1"/>
        <v>-0.1938</v>
      </c>
      <c r="F35" s="550" t="str">
        <f t="shared" si="0"/>
        <v>是</v>
      </c>
    </row>
    <row r="36" ht="37.5" customHeight="1" spans="1:6">
      <c r="A36" s="380">
        <v>11008</v>
      </c>
      <c r="B36" s="342" t="s">
        <v>64</v>
      </c>
      <c r="C36" s="306">
        <v>39628</v>
      </c>
      <c r="D36" s="306">
        <v>49956</v>
      </c>
      <c r="E36" s="395">
        <f t="shared" si="1"/>
        <v>0.2606</v>
      </c>
      <c r="F36" s="550" t="str">
        <f t="shared" si="0"/>
        <v>是</v>
      </c>
    </row>
    <row r="37" ht="37.5" customHeight="1" spans="1:6">
      <c r="A37" s="380">
        <v>11009</v>
      </c>
      <c r="B37" s="342" t="s">
        <v>65</v>
      </c>
      <c r="C37" s="306">
        <v>26751</v>
      </c>
      <c r="D37" s="306">
        <v>49481</v>
      </c>
      <c r="E37" s="395">
        <f t="shared" si="1"/>
        <v>0.8497</v>
      </c>
      <c r="F37" s="550" t="str">
        <f t="shared" si="0"/>
        <v>是</v>
      </c>
    </row>
    <row r="38" s="523" customFormat="1" ht="37.5" customHeight="1" spans="1:6">
      <c r="A38" s="380">
        <v>11011</v>
      </c>
      <c r="B38" s="540" t="s">
        <v>66</v>
      </c>
      <c r="C38" s="306">
        <v>5800</v>
      </c>
      <c r="D38" s="306">
        <v>48400</v>
      </c>
      <c r="E38" s="395">
        <f t="shared" si="1"/>
        <v>7.3448</v>
      </c>
      <c r="F38" s="550"/>
    </row>
    <row r="39" s="523" customFormat="1" ht="37.5" hidden="1" customHeight="1" spans="1:6">
      <c r="A39" s="577">
        <v>11013</v>
      </c>
      <c r="B39" s="543" t="s">
        <v>67</v>
      </c>
      <c r="C39" s="306"/>
      <c r="D39" s="306"/>
      <c r="E39" s="395" t="str">
        <f t="shared" si="1"/>
        <v/>
      </c>
      <c r="F39" s="550" t="str">
        <f>IF(LEN(A39)=3,"是",IF(B39&lt;&gt;"",IF(SUM(C39:D39)&lt;&gt;0,"是","否"),"是"))</f>
        <v>否</v>
      </c>
    </row>
    <row r="40" s="523" customFormat="1" ht="37.5" customHeight="1" spans="1:6">
      <c r="A40" s="577">
        <v>11015</v>
      </c>
      <c r="B40" s="543" t="s">
        <v>68</v>
      </c>
      <c r="C40" s="306">
        <v>219</v>
      </c>
      <c r="D40" s="306">
        <v>262</v>
      </c>
      <c r="E40" s="395">
        <f t="shared" si="1"/>
        <v>0.1963</v>
      </c>
      <c r="F40" s="550" t="str">
        <f>IF(LEN(A40)=3,"是",IF(B40&lt;&gt;"",IF(SUM(C40:D40)&lt;&gt;0,"是","否"),"是"))</f>
        <v>是</v>
      </c>
    </row>
    <row r="41" ht="37.5" customHeight="1" spans="1:6">
      <c r="A41" s="578"/>
      <c r="B41" s="579" t="s">
        <v>69</v>
      </c>
      <c r="C41" s="311">
        <v>403869</v>
      </c>
      <c r="D41" s="311">
        <v>455395</v>
      </c>
      <c r="E41" s="395">
        <f t="shared" si="1"/>
        <v>0.1276</v>
      </c>
      <c r="F41" s="550" t="str">
        <f>IF(LEN(A41)=3,"是",IF(B41&lt;&gt;"",IF(SUM(C41:D41)&lt;&gt;0,"是","否"),"是"))</f>
        <v>是</v>
      </c>
    </row>
    <row r="42" spans="3:4">
      <c r="C42" s="580"/>
      <c r="D42" s="580"/>
    </row>
    <row r="43" spans="4:4">
      <c r="D43" s="580"/>
    </row>
    <row r="44" spans="3:4">
      <c r="C44" s="580"/>
      <c r="D44" s="580"/>
    </row>
    <row r="45" spans="4:4">
      <c r="D45" s="580"/>
    </row>
    <row r="46" spans="3:4">
      <c r="C46" s="580"/>
      <c r="D46" s="580"/>
    </row>
    <row r="47" spans="3:4">
      <c r="C47" s="580"/>
      <c r="D47" s="580"/>
    </row>
    <row r="48" spans="4:4">
      <c r="D48" s="580"/>
    </row>
    <row r="49" spans="3:4">
      <c r="C49" s="580"/>
      <c r="D49" s="580"/>
    </row>
    <row r="50" spans="3:4">
      <c r="C50" s="580"/>
      <c r="D50" s="580"/>
    </row>
    <row r="51" spans="3:4">
      <c r="C51" s="580"/>
      <c r="D51" s="580"/>
    </row>
    <row r="52" spans="3:4">
      <c r="C52" s="580"/>
      <c r="D52" s="580"/>
    </row>
    <row r="53" spans="4:4">
      <c r="D53" s="580"/>
    </row>
    <row r="54" spans="3:4">
      <c r="C54" s="580"/>
      <c r="D54" s="580"/>
    </row>
  </sheetData>
  <autoFilter xmlns:etc="http://www.wps.cn/officeDocument/2017/etCustomData" ref="A4:F41" etc:filterBottomFollowUsedRange="0">
    <extLst/>
  </autoFilter>
  <mergeCells count="1">
    <mergeCell ref="B2:E2"/>
  </mergeCells>
  <conditionalFormatting sqref="E3">
    <cfRule type="cellIs" dxfId="0" priority="66" stopIfTrue="1" operator="lessThanOrEqual">
      <formula>-1</formula>
    </cfRule>
  </conditionalFormatting>
  <conditionalFormatting sqref="C22">
    <cfRule type="expression" dxfId="1" priority="11" stopIfTrue="1">
      <formula>"len($A:$A)=3"</formula>
    </cfRule>
    <cfRule type="expression" dxfId="1" priority="10" stopIfTrue="1">
      <formula>"len($A:$A)=3"</formula>
    </cfRule>
    <cfRule type="expression" dxfId="1" priority="9" stopIfTrue="1">
      <formula>"len($A:$A)=3"</formula>
    </cfRule>
  </conditionalFormatting>
  <conditionalFormatting sqref="A32:B32">
    <cfRule type="expression" dxfId="1" priority="72" stopIfTrue="1">
      <formula>"len($A:$A)=3"</formula>
    </cfRule>
  </conditionalFormatting>
  <conditionalFormatting sqref="C32">
    <cfRule type="expression" dxfId="1" priority="57" stopIfTrue="1">
      <formula>"len($A:$A)=3"</formula>
    </cfRule>
  </conditionalFormatting>
  <conditionalFormatting sqref="D32">
    <cfRule type="expression" dxfId="1" priority="46" stopIfTrue="1">
      <formula>"len($A:$A)=3"</formula>
    </cfRule>
  </conditionalFormatting>
  <conditionalFormatting sqref="A38">
    <cfRule type="expression" dxfId="1" priority="8" stopIfTrue="1">
      <formula>"len($A:$A)=3"</formula>
    </cfRule>
  </conditionalFormatting>
  <conditionalFormatting sqref="B38">
    <cfRule type="expression" dxfId="1" priority="5" stopIfTrue="1">
      <formula>"len($A:$A)=3"</formula>
    </cfRule>
    <cfRule type="expression" dxfId="1" priority="6" stopIfTrue="1">
      <formula>"len($A:$A)=3"</formula>
    </cfRule>
    <cfRule type="expression" dxfId="1" priority="7" stopIfTrue="1">
      <formula>"len($A:$A)=3"</formula>
    </cfRule>
  </conditionalFormatting>
  <conditionalFormatting sqref="B8:B9">
    <cfRule type="expression" dxfId="1" priority="80" stopIfTrue="1">
      <formula>"len($A:$A)=3"</formula>
    </cfRule>
  </conditionalFormatting>
  <conditionalFormatting sqref="B33:B35">
    <cfRule type="expression" dxfId="1" priority="41" stopIfTrue="1">
      <formula>"len($A:$A)=3"</formula>
    </cfRule>
  </conditionalFormatting>
  <conditionalFormatting sqref="B39:B41">
    <cfRule type="expression" dxfId="1" priority="35" stopIfTrue="1">
      <formula>"len($A:$A)=3"</formula>
    </cfRule>
    <cfRule type="expression" dxfId="1" priority="36" stopIfTrue="1">
      <formula>"len($A:$A)=3"</formula>
    </cfRule>
  </conditionalFormatting>
  <conditionalFormatting sqref="C8:C9">
    <cfRule type="expression" dxfId="1" priority="59" stopIfTrue="1">
      <formula>"len($A:$A)=3"</formula>
    </cfRule>
  </conditionalFormatting>
  <conditionalFormatting sqref="C13:C16">
    <cfRule type="expression" dxfId="1" priority="28" stopIfTrue="1">
      <formula>"len($A:$A)=3"</formula>
    </cfRule>
    <cfRule type="expression" dxfId="1" priority="27" stopIfTrue="1">
      <formula>"len($A:$A)=3"</formula>
    </cfRule>
    <cfRule type="expression" dxfId="1" priority="26" stopIfTrue="1">
      <formula>"len($A:$A)=3"</formula>
    </cfRule>
  </conditionalFormatting>
  <conditionalFormatting sqref="C17:C19">
    <cfRule type="expression" dxfId="1" priority="22" stopIfTrue="1">
      <formula>"len($A:$A)=3"</formula>
    </cfRule>
    <cfRule type="expression" dxfId="1" priority="21" stopIfTrue="1">
      <formula>"len($A:$A)=3"</formula>
    </cfRule>
    <cfRule type="expression" dxfId="1" priority="20" stopIfTrue="1">
      <formula>"len($A:$A)=3"</formula>
    </cfRule>
  </conditionalFormatting>
  <conditionalFormatting sqref="C23:C24">
    <cfRule type="expression" dxfId="1" priority="15" stopIfTrue="1">
      <formula>"len($A:$A)=3"</formula>
    </cfRule>
    <cfRule type="expression" dxfId="1" priority="14" stopIfTrue="1">
      <formula>"len($A:$A)=3"</formula>
    </cfRule>
    <cfRule type="expression" dxfId="1" priority="13" stopIfTrue="1">
      <formula>"len($A:$A)=3"</formula>
    </cfRule>
  </conditionalFormatting>
  <conditionalFormatting sqref="C34:C35">
    <cfRule type="expression" dxfId="1" priority="55" stopIfTrue="1">
      <formula>"len($A:$A)=3"</formula>
    </cfRule>
  </conditionalFormatting>
  <conditionalFormatting sqref="C36:C37">
    <cfRule type="expression" dxfId="1" priority="53" stopIfTrue="1">
      <formula>"len($A:$A)=3"</formula>
    </cfRule>
  </conditionalFormatting>
  <conditionalFormatting sqref="D6:D7">
    <cfRule type="expression" dxfId="1" priority="50" stopIfTrue="1">
      <formula>"len($A:$A)=3"</formula>
    </cfRule>
  </conditionalFormatting>
  <conditionalFormatting sqref="D8:D9">
    <cfRule type="expression" dxfId="1" priority="48" stopIfTrue="1">
      <formula>"len($A:$A)=3"</formula>
    </cfRule>
  </conditionalFormatting>
  <conditionalFormatting sqref="D13:D16">
    <cfRule type="expression" dxfId="1" priority="25" stopIfTrue="1">
      <formula>"len($A:$A)=3"</formula>
    </cfRule>
    <cfRule type="expression" dxfId="1" priority="24" stopIfTrue="1">
      <formula>"len($A:$A)=3"</formula>
    </cfRule>
    <cfRule type="expression" dxfId="1" priority="23" stopIfTrue="1">
      <formula>"len($A:$A)=3"</formula>
    </cfRule>
  </conditionalFormatting>
  <conditionalFormatting sqref="D17:D19">
    <cfRule type="expression" dxfId="1" priority="19" stopIfTrue="1">
      <formula>"len($A:$A)=3"</formula>
    </cfRule>
    <cfRule type="expression" dxfId="1" priority="18" stopIfTrue="1">
      <formula>"len($A:$A)=3"</formula>
    </cfRule>
    <cfRule type="expression" dxfId="1" priority="17" stopIfTrue="1">
      <formula>"len($A:$A)=3"</formula>
    </cfRule>
  </conditionalFormatting>
  <conditionalFormatting sqref="D22:D24">
    <cfRule type="expression" dxfId="1" priority="16" stopIfTrue="1">
      <formula>"len($A:$A)=3"</formula>
    </cfRule>
    <cfRule type="expression" dxfId="1" priority="12" stopIfTrue="1">
      <formula>"len($A:$A)=3"</formula>
    </cfRule>
  </conditionalFormatting>
  <conditionalFormatting sqref="D34:D35">
    <cfRule type="expression" dxfId="1" priority="44" stopIfTrue="1">
      <formula>"len($A:$A)=3"</formula>
    </cfRule>
  </conditionalFormatting>
  <conditionalFormatting sqref="D36:D37">
    <cfRule type="expression" dxfId="1" priority="42" stopIfTrue="1">
      <formula>"len($A:$A)=3"</formula>
    </cfRule>
  </conditionalFormatting>
  <conditionalFormatting sqref="D38:D40">
    <cfRule type="expression" dxfId="1" priority="52" stopIfTrue="1">
      <formula>"len($A:$A)=3"</formula>
    </cfRule>
  </conditionalFormatting>
  <conditionalFormatting sqref="F5:F41">
    <cfRule type="cellIs" dxfId="2" priority="64" stopIfTrue="1" operator="lessThan">
      <formula>0</formula>
    </cfRule>
    <cfRule type="cellIs" dxfId="2" priority="65" stopIfTrue="1" operator="lessThan">
      <formula>0</formula>
    </cfRule>
  </conditionalFormatting>
  <conditionalFormatting sqref="A5:B30">
    <cfRule type="expression" dxfId="1" priority="77" stopIfTrue="1">
      <formula>"len($A:$A)=3"</formula>
    </cfRule>
  </conditionalFormatting>
  <conditionalFormatting sqref="B5:B7 B32 B41">
    <cfRule type="expression" dxfId="1" priority="86" stopIfTrue="1">
      <formula>"len($A:$A)=3"</formula>
    </cfRule>
  </conditionalFormatting>
  <conditionalFormatting sqref="C5:C7 D5">
    <cfRule type="expression" dxfId="1" priority="61" stopIfTrue="1">
      <formula>"len($A:$A)=3"</formula>
    </cfRule>
  </conditionalFormatting>
  <conditionalFormatting sqref="C5:C12 C20:C21 C25:C30 D21 D5">
    <cfRule type="expression" dxfId="1" priority="58" stopIfTrue="1">
      <formula>"len($A:$A)=3"</formula>
    </cfRule>
  </conditionalFormatting>
  <conditionalFormatting sqref="D6:D12 D20 D25:D30">
    <cfRule type="expression" dxfId="1" priority="47" stopIfTrue="1">
      <formula>"len($A:$A)=3"</formula>
    </cfRule>
  </conditionalFormatting>
  <conditionalFormatting sqref="C32:C33 C34:D35 D33">
    <cfRule type="expression" dxfId="1" priority="62" stopIfTrue="1">
      <formula>"len($A:$A)=3"</formula>
    </cfRule>
  </conditionalFormatting>
  <conditionalFormatting sqref="D32 D34:D35">
    <cfRule type="expression" dxfId="1" priority="51" stopIfTrue="1">
      <formula>"len($A:$A)=3"</formula>
    </cfRule>
  </conditionalFormatting>
  <conditionalFormatting sqref="A33:B35 B40:B41">
    <cfRule type="expression" dxfId="1" priority="40" stopIfTrue="1">
      <formula>"len($A:$A)=3"</formula>
    </cfRule>
  </conditionalFormatting>
  <conditionalFormatting sqref="C33:D35">
    <cfRule type="expression" dxfId="1" priority="56" stopIfTrue="1">
      <formula>"len($A:$A)=3"</formula>
    </cfRule>
  </conditionalFormatting>
  <conditionalFormatting sqref="A34:B35">
    <cfRule type="expression" dxfId="1" priority="39" stopIfTrue="1">
      <formula>"len($A:$A)=3"</formula>
    </cfRule>
  </conditionalFormatting>
  <conditionalFormatting sqref="A36:B37">
    <cfRule type="expression" dxfId="1" priority="37" stopIfTrue="1">
      <formula>"len($A:$A)=3"</formula>
    </cfRule>
  </conditionalFormatting>
  <conditionalFormatting sqref="A36:D36 B41">
    <cfRule type="expression" dxfId="1" priority="84" stopIfTrue="1">
      <formula>"len($A:$A)=3"</formula>
    </cfRule>
  </conditionalFormatting>
  <conditionalFormatting sqref="C41:D41 C38:C40">
    <cfRule type="expression" dxfId="1" priority="63" stopIfTrue="1">
      <formula>"len($A:$A)=3"</formula>
    </cfRule>
  </conditionalFormatting>
  <conditionalFormatting sqref="C41:D41 C40 C38">
    <cfRule type="expression" dxfId="1" priority="60" stopIfTrue="1">
      <formula>"len($A:$A)=3"</formula>
    </cfRule>
  </conditionalFormatting>
  <conditionalFormatting sqref="D40 D38">
    <cfRule type="expression" dxfId="1" priority="49" stopIfTrue="1">
      <formula>"len($A:$A)=3"</formula>
    </cfRule>
  </conditionalFormatting>
  <printOptions horizontalCentered="1"/>
  <pageMargins left="0.472222222222222" right="0.393055555555556" top="0.747916666666667" bottom="0.747916666666667" header="0.314583333333333" footer="0.314583333333333"/>
  <pageSetup paperSize="9" scale="58" orientation="portrait" horizontalDpi="600"/>
  <headerFooter alignWithMargins="0">
    <oddFooter>&amp;C&amp;16- &amp;P -</oddFooter>
  </headerFooter>
  <rowBreaks count="1" manualBreakCount="1">
    <brk id="41"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0">
    <tabColor rgb="FF00B0F0"/>
  </sheetPr>
  <dimension ref="A1:XFD282"/>
  <sheetViews>
    <sheetView showGridLines="0" showZeros="0" view="pageBreakPreview" zoomScaleNormal="115" workbookViewId="0">
      <pane ySplit="3" topLeftCell="A179" activePane="bottomLeft" state="frozen"/>
      <selection/>
      <selection pane="bottomLeft" activeCell="E2" sqref="E$1:E$1048576"/>
    </sheetView>
  </sheetViews>
  <sheetFormatPr defaultColWidth="9" defaultRowHeight="15.75"/>
  <cols>
    <col min="1" max="1" width="21.5" style="287" hidden="1" customWidth="1"/>
    <col min="2" max="2" width="50.75" style="287" customWidth="1"/>
    <col min="3" max="4" width="20.6333333333333" style="287" customWidth="1"/>
    <col min="5" max="5" width="20.6333333333333" style="389" customWidth="1"/>
    <col min="6" max="6" width="3.75" style="314" hidden="1" customWidth="1"/>
    <col min="7" max="11" width="9" style="287" hidden="1" customWidth="1"/>
    <col min="12" max="16384" width="9" style="287"/>
  </cols>
  <sheetData>
    <row r="1" s="388" customFormat="1" ht="45" customHeight="1" spans="1:16384">
      <c r="A1" s="390"/>
      <c r="B1" s="358" t="s">
        <v>1278</v>
      </c>
      <c r="C1" s="358"/>
      <c r="D1" s="358"/>
      <c r="E1" s="384"/>
      <c r="XFC1" s="287"/>
      <c r="XFD1" s="287"/>
    </row>
    <row r="2" s="289" customFormat="1" ht="20.1" customHeight="1" spans="2:6">
      <c r="B2" s="290"/>
      <c r="C2" s="290"/>
      <c r="D2" s="290"/>
      <c r="E2" s="315" t="s">
        <v>2</v>
      </c>
      <c r="F2" s="316"/>
    </row>
    <row r="3" s="318" customFormat="1" ht="45" customHeight="1" spans="1:7">
      <c r="A3" s="291" t="s">
        <v>3</v>
      </c>
      <c r="B3" s="292" t="s">
        <v>4</v>
      </c>
      <c r="C3" s="299" t="s">
        <v>5</v>
      </c>
      <c r="D3" s="299" t="s">
        <v>6</v>
      </c>
      <c r="E3" s="394" t="s">
        <v>7</v>
      </c>
      <c r="F3" s="317" t="s">
        <v>8</v>
      </c>
      <c r="G3" s="318" t="s">
        <v>137</v>
      </c>
    </row>
    <row r="4" ht="38" customHeight="1" spans="1:9">
      <c r="A4" s="391" t="s">
        <v>82</v>
      </c>
      <c r="B4" s="365" t="s">
        <v>1279</v>
      </c>
      <c r="C4" s="366">
        <v>3</v>
      </c>
      <c r="D4" s="366">
        <v>6</v>
      </c>
      <c r="E4" s="395">
        <f>IF(C4&gt;0,D4/C4-1,IF(C4&lt;0,-(D4/C4-1),""))</f>
        <v>1</v>
      </c>
      <c r="F4" s="319" t="str">
        <f t="shared" ref="F4:F67" si="0">IF(LEN(A4)=3,"是",IF(B4&lt;&gt;"",IF(SUM(C4:D4)&lt;&gt;0,"是","否"),"是"))</f>
        <v>是</v>
      </c>
      <c r="G4" s="287" t="str">
        <f t="shared" ref="G4:G67" si="1">IF(LEN(A4)=3,"类",IF(LEN(A4)=5,"款","项"))</f>
        <v>类</v>
      </c>
      <c r="H4" s="287" t="e">
        <f>SUMIFS('[3]28'!$C:$C,'[3]28'!$A:$A,A4)</f>
        <v>#VALUE!</v>
      </c>
      <c r="I4" s="287" t="e">
        <f>SUMIFS('[3]28'!$D:$D,'[3]28'!$A:$A,A4)</f>
        <v>#VALUE!</v>
      </c>
    </row>
    <row r="5" ht="38" hidden="1" customHeight="1" spans="1:9">
      <c r="A5" s="364" t="s">
        <v>1280</v>
      </c>
      <c r="B5" s="331" t="s">
        <v>1281</v>
      </c>
      <c r="C5" s="392">
        <v>3</v>
      </c>
      <c r="D5" s="392">
        <v>6</v>
      </c>
      <c r="E5" s="396">
        <f t="shared" ref="E4:E67" si="2">IF(C5&gt;0,D5/C5-1,IF(C5&lt;0,-(D5/C5-1),""))</f>
        <v>1</v>
      </c>
      <c r="F5" s="319" t="str">
        <f t="shared" si="0"/>
        <v>是</v>
      </c>
      <c r="G5" s="287" t="str">
        <f t="shared" si="1"/>
        <v>款</v>
      </c>
      <c r="H5" s="287" t="e">
        <f>SUMIFS('[3]28'!$C:$C,'[3]28'!$A:$A,A5)</f>
        <v>#VALUE!</v>
      </c>
      <c r="I5" s="287" t="e">
        <f>SUMIFS('[3]28'!$D:$D,'[3]28'!$A:$A,A5)</f>
        <v>#VALUE!</v>
      </c>
    </row>
    <row r="6" ht="38" hidden="1" customHeight="1" spans="1:9">
      <c r="A6" s="364" t="s">
        <v>1282</v>
      </c>
      <c r="B6" s="368" t="s">
        <v>1283</v>
      </c>
      <c r="C6" s="393">
        <v>3</v>
      </c>
      <c r="D6" s="393">
        <v>6</v>
      </c>
      <c r="E6" s="396">
        <f t="shared" si="2"/>
        <v>1</v>
      </c>
      <c r="F6" s="319" t="str">
        <f t="shared" si="0"/>
        <v>是</v>
      </c>
      <c r="G6" s="287" t="str">
        <f t="shared" si="1"/>
        <v>项</v>
      </c>
      <c r="H6" s="287" t="e">
        <f>SUMIFS('[3]28'!$C:$C,'[3]28'!$A:$A,A6)</f>
        <v>#VALUE!</v>
      </c>
      <c r="I6" s="287" t="e">
        <f>SUMIFS('[3]28'!$D:$D,'[3]28'!$A:$A,A6)</f>
        <v>#VALUE!</v>
      </c>
    </row>
    <row r="7" ht="38" hidden="1" customHeight="1" spans="1:9">
      <c r="A7" s="364" t="s">
        <v>1284</v>
      </c>
      <c r="B7" s="368" t="s">
        <v>1285</v>
      </c>
      <c r="C7" s="393">
        <v>0</v>
      </c>
      <c r="D7" s="393">
        <v>0</v>
      </c>
      <c r="E7" s="396" t="str">
        <f t="shared" si="2"/>
        <v/>
      </c>
      <c r="F7" s="319" t="str">
        <f t="shared" si="0"/>
        <v>否</v>
      </c>
      <c r="G7" s="287" t="str">
        <f t="shared" si="1"/>
        <v>项</v>
      </c>
      <c r="H7" s="287" t="e">
        <f>SUMIFS('[3]28'!$C:$C,'[3]28'!$A:$A,A7)</f>
        <v>#VALUE!</v>
      </c>
      <c r="I7" s="287" t="e">
        <f>SUMIFS('[3]28'!$D:$D,'[3]28'!$A:$A,A7)</f>
        <v>#VALUE!</v>
      </c>
    </row>
    <row r="8" ht="38" hidden="1" customHeight="1" spans="1:9">
      <c r="A8" s="364" t="s">
        <v>1286</v>
      </c>
      <c r="B8" s="368" t="s">
        <v>1287</v>
      </c>
      <c r="C8" s="393">
        <v>0</v>
      </c>
      <c r="D8" s="393">
        <v>0</v>
      </c>
      <c r="E8" s="396" t="str">
        <f t="shared" si="2"/>
        <v/>
      </c>
      <c r="F8" s="319" t="str">
        <f t="shared" si="0"/>
        <v>否</v>
      </c>
      <c r="G8" s="287" t="str">
        <f t="shared" si="1"/>
        <v>项</v>
      </c>
      <c r="H8" s="287" t="e">
        <f>SUMIFS('[3]28'!$C:$C,'[3]28'!$A:$A,A8)</f>
        <v>#VALUE!</v>
      </c>
      <c r="I8" s="287" t="e">
        <f>SUMIFS('[3]28'!$D:$D,'[3]28'!$A:$A,A8)</f>
        <v>#VALUE!</v>
      </c>
    </row>
    <row r="9" s="283" customFormat="1" ht="38" hidden="1" customHeight="1" spans="1:9">
      <c r="A9" s="364" t="s">
        <v>1288</v>
      </c>
      <c r="B9" s="368" t="s">
        <v>1289</v>
      </c>
      <c r="C9" s="393">
        <v>0</v>
      </c>
      <c r="D9" s="393">
        <v>0</v>
      </c>
      <c r="E9" s="396" t="str">
        <f t="shared" si="2"/>
        <v/>
      </c>
      <c r="F9" s="319" t="str">
        <f t="shared" si="0"/>
        <v>否</v>
      </c>
      <c r="G9" s="287" t="str">
        <f t="shared" si="1"/>
        <v>项</v>
      </c>
      <c r="H9" s="287" t="e">
        <f>SUMIFS('[3]28'!$C:$C,'[3]28'!$A:$A,A9)</f>
        <v>#VALUE!</v>
      </c>
      <c r="I9" s="287" t="e">
        <f>SUMIFS('[3]28'!$D:$D,'[3]28'!$A:$A,A9)</f>
        <v>#VALUE!</v>
      </c>
    </row>
    <row r="10" ht="38" hidden="1" customHeight="1" spans="1:9">
      <c r="A10" s="364" t="s">
        <v>1290</v>
      </c>
      <c r="B10" s="368" t="s">
        <v>1291</v>
      </c>
      <c r="C10" s="393">
        <v>0</v>
      </c>
      <c r="D10" s="393">
        <v>0</v>
      </c>
      <c r="E10" s="396" t="str">
        <f t="shared" si="2"/>
        <v/>
      </c>
      <c r="F10" s="319" t="str">
        <f t="shared" si="0"/>
        <v>否</v>
      </c>
      <c r="G10" s="287" t="str">
        <f t="shared" si="1"/>
        <v>项</v>
      </c>
      <c r="H10" s="287" t="e">
        <f>SUMIFS('[3]28'!$C:$C,'[3]28'!$A:$A,A10)</f>
        <v>#VALUE!</v>
      </c>
      <c r="I10" s="287" t="e">
        <f>SUMIFS('[3]28'!$D:$D,'[3]28'!$A:$A,A10)</f>
        <v>#VALUE!</v>
      </c>
    </row>
    <row r="11" ht="38" hidden="1" customHeight="1" spans="1:9">
      <c r="A11" s="364" t="s">
        <v>1292</v>
      </c>
      <c r="B11" s="331" t="s">
        <v>1293</v>
      </c>
      <c r="C11" s="392">
        <v>0</v>
      </c>
      <c r="D11" s="392">
        <v>0</v>
      </c>
      <c r="E11" s="396" t="str">
        <f t="shared" si="2"/>
        <v/>
      </c>
      <c r="F11" s="319" t="str">
        <f t="shared" si="0"/>
        <v>否</v>
      </c>
      <c r="G11" s="287" t="str">
        <f t="shared" si="1"/>
        <v>款</v>
      </c>
      <c r="H11" s="287" t="e">
        <f>SUMIFS('[3]28'!$C:$C,'[3]28'!$A:$A,A11)</f>
        <v>#VALUE!</v>
      </c>
      <c r="I11" s="287" t="e">
        <f>SUMIFS('[3]28'!$D:$D,'[3]28'!$A:$A,A11)</f>
        <v>#VALUE!</v>
      </c>
    </row>
    <row r="12" s="283" customFormat="1" ht="38" hidden="1" customHeight="1" spans="1:9">
      <c r="A12" s="364" t="s">
        <v>1294</v>
      </c>
      <c r="B12" s="368" t="s">
        <v>1295</v>
      </c>
      <c r="C12" s="393">
        <v>0</v>
      </c>
      <c r="D12" s="393">
        <v>0</v>
      </c>
      <c r="E12" s="396" t="str">
        <f t="shared" si="2"/>
        <v/>
      </c>
      <c r="F12" s="319" t="str">
        <f t="shared" si="0"/>
        <v>否</v>
      </c>
      <c r="G12" s="287" t="str">
        <f t="shared" si="1"/>
        <v>项</v>
      </c>
      <c r="H12" s="287" t="e">
        <f>SUMIFS('[3]28'!$C:$C,'[3]28'!$A:$A,A12)</f>
        <v>#VALUE!</v>
      </c>
      <c r="I12" s="287" t="e">
        <f>SUMIFS('[3]28'!$D:$D,'[3]28'!$A:$A,A12)</f>
        <v>#VALUE!</v>
      </c>
    </row>
    <row r="13" ht="38" hidden="1" customHeight="1" spans="1:9">
      <c r="A13" s="364" t="s">
        <v>1296</v>
      </c>
      <c r="B13" s="368" t="s">
        <v>1297</v>
      </c>
      <c r="C13" s="393">
        <v>0</v>
      </c>
      <c r="D13" s="393">
        <v>0</v>
      </c>
      <c r="E13" s="396" t="str">
        <f t="shared" si="2"/>
        <v/>
      </c>
      <c r="F13" s="319" t="str">
        <f t="shared" si="0"/>
        <v>否</v>
      </c>
      <c r="G13" s="287" t="str">
        <f t="shared" si="1"/>
        <v>项</v>
      </c>
      <c r="H13" s="287" t="e">
        <f>SUMIFS('[3]28'!$C:$C,'[3]28'!$A:$A,A13)</f>
        <v>#VALUE!</v>
      </c>
      <c r="I13" s="287" t="e">
        <f>SUMIFS('[3]28'!$D:$D,'[3]28'!$A:$A,A13)</f>
        <v>#VALUE!</v>
      </c>
    </row>
    <row r="14" s="283" customFormat="1" ht="38" hidden="1" customHeight="1" spans="1:9">
      <c r="A14" s="364" t="s">
        <v>1298</v>
      </c>
      <c r="B14" s="368" t="s">
        <v>1299</v>
      </c>
      <c r="C14" s="393">
        <v>0</v>
      </c>
      <c r="D14" s="393">
        <v>0</v>
      </c>
      <c r="E14" s="396" t="str">
        <f t="shared" si="2"/>
        <v/>
      </c>
      <c r="F14" s="319" t="str">
        <f t="shared" si="0"/>
        <v>否</v>
      </c>
      <c r="G14" s="287" t="str">
        <f t="shared" si="1"/>
        <v>项</v>
      </c>
      <c r="H14" s="287" t="e">
        <f>SUMIFS('[3]28'!$C:$C,'[3]28'!$A:$A,A14)</f>
        <v>#VALUE!</v>
      </c>
      <c r="I14" s="287" t="e">
        <f>SUMIFS('[3]28'!$D:$D,'[3]28'!$A:$A,A14)</f>
        <v>#VALUE!</v>
      </c>
    </row>
    <row r="15" ht="38" hidden="1" customHeight="1" spans="1:9">
      <c r="A15" s="364" t="s">
        <v>1300</v>
      </c>
      <c r="B15" s="368" t="s">
        <v>1301</v>
      </c>
      <c r="C15" s="393">
        <v>0</v>
      </c>
      <c r="D15" s="393">
        <v>0</v>
      </c>
      <c r="E15" s="396" t="str">
        <f t="shared" si="2"/>
        <v/>
      </c>
      <c r="F15" s="319" t="str">
        <f t="shared" si="0"/>
        <v>否</v>
      </c>
      <c r="G15" s="287" t="str">
        <f t="shared" si="1"/>
        <v>项</v>
      </c>
      <c r="H15" s="287" t="e">
        <f>SUMIFS('[3]28'!$C:$C,'[3]28'!$A:$A,A15)</f>
        <v>#VALUE!</v>
      </c>
      <c r="I15" s="287" t="e">
        <f>SUMIFS('[3]28'!$D:$D,'[3]28'!$A:$A,A15)</f>
        <v>#VALUE!</v>
      </c>
    </row>
    <row r="16" ht="38" hidden="1" customHeight="1" spans="1:9">
      <c r="A16" s="364" t="s">
        <v>1302</v>
      </c>
      <c r="B16" s="368" t="s">
        <v>1303</v>
      </c>
      <c r="C16" s="393">
        <v>0</v>
      </c>
      <c r="D16" s="393">
        <v>0</v>
      </c>
      <c r="E16" s="396" t="str">
        <f t="shared" si="2"/>
        <v/>
      </c>
      <c r="F16" s="319" t="str">
        <f t="shared" si="0"/>
        <v>否</v>
      </c>
      <c r="G16" s="287" t="str">
        <f t="shared" si="1"/>
        <v>项</v>
      </c>
      <c r="H16" s="287" t="e">
        <f>SUMIFS('[3]28'!$C:$C,'[3]28'!$A:$A,A16)</f>
        <v>#VALUE!</v>
      </c>
      <c r="I16" s="287" t="e">
        <f>SUMIFS('[3]28'!$D:$D,'[3]28'!$A:$A,A16)</f>
        <v>#VALUE!</v>
      </c>
    </row>
    <row r="17" s="283" customFormat="1" ht="38" hidden="1" customHeight="1" spans="1:9">
      <c r="A17" s="364" t="s">
        <v>1304</v>
      </c>
      <c r="B17" s="368" t="s">
        <v>1305</v>
      </c>
      <c r="C17" s="393">
        <v>0</v>
      </c>
      <c r="D17" s="393">
        <v>0</v>
      </c>
      <c r="E17" s="396" t="str">
        <f t="shared" si="2"/>
        <v/>
      </c>
      <c r="F17" s="319" t="str">
        <f t="shared" si="0"/>
        <v>否</v>
      </c>
      <c r="G17" s="287" t="str">
        <f t="shared" si="1"/>
        <v>款</v>
      </c>
      <c r="H17" s="287" t="e">
        <f>SUMIFS('[3]28'!$C:$C,'[3]28'!$A:$A,A17)</f>
        <v>#VALUE!</v>
      </c>
      <c r="I17" s="287" t="e">
        <f>SUMIFS('[3]28'!$D:$D,'[3]28'!$A:$A,A17)</f>
        <v>#VALUE!</v>
      </c>
    </row>
    <row r="18" s="283" customFormat="1" ht="38" hidden="1" customHeight="1" spans="1:9">
      <c r="A18" s="364" t="s">
        <v>1306</v>
      </c>
      <c r="B18" s="368" t="s">
        <v>1307</v>
      </c>
      <c r="C18" s="393">
        <v>0</v>
      </c>
      <c r="D18" s="393">
        <v>0</v>
      </c>
      <c r="E18" s="396" t="str">
        <f t="shared" si="2"/>
        <v/>
      </c>
      <c r="F18" s="319" t="str">
        <f t="shared" si="0"/>
        <v>否</v>
      </c>
      <c r="G18" s="287" t="str">
        <f t="shared" si="1"/>
        <v>项</v>
      </c>
      <c r="H18" s="287" t="e">
        <f>SUMIFS('[3]28'!$C:$C,'[3]28'!$A:$A,A18)</f>
        <v>#VALUE!</v>
      </c>
      <c r="I18" s="287" t="e">
        <f>SUMIFS('[3]28'!$D:$D,'[3]28'!$A:$A,A18)</f>
        <v>#VALUE!</v>
      </c>
    </row>
    <row r="19" s="283" customFormat="1" ht="38" hidden="1" customHeight="1" spans="1:9">
      <c r="A19" s="364" t="s">
        <v>1308</v>
      </c>
      <c r="B19" s="368" t="s">
        <v>1309</v>
      </c>
      <c r="C19" s="393">
        <v>0</v>
      </c>
      <c r="D19" s="393">
        <v>0</v>
      </c>
      <c r="E19" s="396" t="str">
        <f t="shared" si="2"/>
        <v/>
      </c>
      <c r="F19" s="319" t="str">
        <f t="shared" si="0"/>
        <v>否</v>
      </c>
      <c r="G19" s="287" t="str">
        <f t="shared" si="1"/>
        <v>项</v>
      </c>
      <c r="H19" s="287" t="e">
        <f>SUMIFS('[3]28'!$C:$C,'[3]28'!$A:$A,A19)</f>
        <v>#VALUE!</v>
      </c>
      <c r="I19" s="287" t="e">
        <f>SUMIFS('[3]28'!$D:$D,'[3]28'!$A:$A,A19)</f>
        <v>#VALUE!</v>
      </c>
    </row>
    <row r="20" ht="38" customHeight="1" spans="1:9">
      <c r="A20" s="391" t="s">
        <v>84</v>
      </c>
      <c r="B20" s="365" t="s">
        <v>1310</v>
      </c>
      <c r="C20" s="366">
        <v>0</v>
      </c>
      <c r="D20" s="366">
        <v>0</v>
      </c>
      <c r="E20" s="395" t="str">
        <f t="shared" si="2"/>
        <v/>
      </c>
      <c r="F20" s="319" t="str">
        <f t="shared" si="0"/>
        <v>是</v>
      </c>
      <c r="G20" s="287" t="str">
        <f t="shared" si="1"/>
        <v>类</v>
      </c>
      <c r="H20" s="287" t="e">
        <f>SUMIFS('[3]28'!$C:$C,'[3]28'!$A:$A,A20)</f>
        <v>#VALUE!</v>
      </c>
      <c r="I20" s="287" t="e">
        <f>SUMIFS('[3]28'!$D:$D,'[3]28'!$A:$A,A20)</f>
        <v>#VALUE!</v>
      </c>
    </row>
    <row r="21" ht="38" hidden="1" customHeight="1" spans="1:9">
      <c r="A21" s="364" t="s">
        <v>1311</v>
      </c>
      <c r="B21" s="331" t="s">
        <v>1312</v>
      </c>
      <c r="C21" s="392">
        <v>0</v>
      </c>
      <c r="D21" s="392">
        <v>0</v>
      </c>
      <c r="E21" s="396" t="str">
        <f t="shared" si="2"/>
        <v/>
      </c>
      <c r="F21" s="319" t="str">
        <f t="shared" si="0"/>
        <v>否</v>
      </c>
      <c r="G21" s="287" t="str">
        <f t="shared" si="1"/>
        <v>款</v>
      </c>
      <c r="H21" s="287" t="e">
        <f>SUMIFS('[3]28'!$C:$C,'[3]28'!$A:$A,A21)</f>
        <v>#VALUE!</v>
      </c>
      <c r="I21" s="287" t="e">
        <f>SUMIFS('[3]28'!$D:$D,'[3]28'!$A:$A,A21)</f>
        <v>#VALUE!</v>
      </c>
    </row>
    <row r="22" ht="38" hidden="1" customHeight="1" spans="1:9">
      <c r="A22" s="364" t="s">
        <v>1313</v>
      </c>
      <c r="B22" s="368" t="s">
        <v>1314</v>
      </c>
      <c r="C22" s="393">
        <v>0</v>
      </c>
      <c r="D22" s="393">
        <v>0</v>
      </c>
      <c r="E22" s="396" t="str">
        <f t="shared" si="2"/>
        <v/>
      </c>
      <c r="F22" s="319" t="str">
        <f t="shared" si="0"/>
        <v>否</v>
      </c>
      <c r="G22" s="287" t="str">
        <f t="shared" si="1"/>
        <v>项</v>
      </c>
      <c r="H22" s="287" t="e">
        <f>SUMIFS('[3]28'!$C:$C,'[3]28'!$A:$A,A22)</f>
        <v>#VALUE!</v>
      </c>
      <c r="I22" s="287" t="e">
        <f>SUMIFS('[3]28'!$D:$D,'[3]28'!$A:$A,A22)</f>
        <v>#VALUE!</v>
      </c>
    </row>
    <row r="23" ht="38" hidden="1" customHeight="1" spans="1:9">
      <c r="A23" s="364" t="s">
        <v>1315</v>
      </c>
      <c r="B23" s="368" t="s">
        <v>1316</v>
      </c>
      <c r="C23" s="393">
        <v>0</v>
      </c>
      <c r="D23" s="393">
        <v>0</v>
      </c>
      <c r="E23" s="396" t="str">
        <f t="shared" si="2"/>
        <v/>
      </c>
      <c r="F23" s="319" t="str">
        <f t="shared" si="0"/>
        <v>否</v>
      </c>
      <c r="G23" s="287" t="str">
        <f t="shared" si="1"/>
        <v>项</v>
      </c>
      <c r="H23" s="287" t="e">
        <f>SUMIFS('[3]28'!$C:$C,'[3]28'!$A:$A,A23)</f>
        <v>#VALUE!</v>
      </c>
      <c r="I23" s="287" t="e">
        <f>SUMIFS('[3]28'!$D:$D,'[3]28'!$A:$A,A23)</f>
        <v>#VALUE!</v>
      </c>
    </row>
    <row r="24" ht="38" hidden="1" customHeight="1" spans="1:9">
      <c r="A24" s="364" t="s">
        <v>1317</v>
      </c>
      <c r="B24" s="368" t="s">
        <v>1318</v>
      </c>
      <c r="C24" s="393">
        <v>0</v>
      </c>
      <c r="D24" s="393">
        <v>0</v>
      </c>
      <c r="E24" s="396" t="str">
        <f t="shared" si="2"/>
        <v/>
      </c>
      <c r="F24" s="319" t="str">
        <f t="shared" si="0"/>
        <v>否</v>
      </c>
      <c r="G24" s="287" t="str">
        <f t="shared" si="1"/>
        <v>项</v>
      </c>
      <c r="H24" s="287" t="e">
        <f>SUMIFS('[3]28'!$C:$C,'[3]28'!$A:$A,A24)</f>
        <v>#VALUE!</v>
      </c>
      <c r="I24" s="287" t="e">
        <f>SUMIFS('[3]28'!$D:$D,'[3]28'!$A:$A,A24)</f>
        <v>#VALUE!</v>
      </c>
    </row>
    <row r="25" ht="38" hidden="1" customHeight="1" spans="1:9">
      <c r="A25" s="364" t="s">
        <v>1319</v>
      </c>
      <c r="B25" s="331" t="s">
        <v>1320</v>
      </c>
      <c r="C25" s="392">
        <v>0</v>
      </c>
      <c r="D25" s="392">
        <v>0</v>
      </c>
      <c r="E25" s="396" t="str">
        <f t="shared" si="2"/>
        <v/>
      </c>
      <c r="F25" s="319" t="str">
        <f t="shared" si="0"/>
        <v>否</v>
      </c>
      <c r="G25" s="287" t="str">
        <f t="shared" si="1"/>
        <v>款</v>
      </c>
      <c r="H25" s="287" t="e">
        <f>SUMIFS('[3]28'!$C:$C,'[3]28'!$A:$A,A25)</f>
        <v>#VALUE!</v>
      </c>
      <c r="I25" s="287" t="e">
        <f>SUMIFS('[3]28'!$D:$D,'[3]28'!$A:$A,A25)</f>
        <v>#VALUE!</v>
      </c>
    </row>
    <row r="26" s="283" customFormat="1" ht="38" hidden="1" customHeight="1" spans="1:9">
      <c r="A26" s="364" t="s">
        <v>1321</v>
      </c>
      <c r="B26" s="368" t="s">
        <v>1314</v>
      </c>
      <c r="C26" s="393">
        <v>0</v>
      </c>
      <c r="D26" s="393">
        <v>0</v>
      </c>
      <c r="E26" s="396" t="str">
        <f t="shared" si="2"/>
        <v/>
      </c>
      <c r="F26" s="319" t="str">
        <f t="shared" si="0"/>
        <v>否</v>
      </c>
      <c r="G26" s="287" t="str">
        <f t="shared" si="1"/>
        <v>项</v>
      </c>
      <c r="H26" s="287" t="e">
        <f>SUMIFS('[3]28'!$C:$C,'[3]28'!$A:$A,A26)</f>
        <v>#VALUE!</v>
      </c>
      <c r="I26" s="287" t="e">
        <f>SUMIFS('[3]28'!$D:$D,'[3]28'!$A:$A,A26)</f>
        <v>#VALUE!</v>
      </c>
    </row>
    <row r="27" ht="38" hidden="1" customHeight="1" spans="1:9">
      <c r="A27" s="364" t="s">
        <v>1322</v>
      </c>
      <c r="B27" s="368" t="s">
        <v>1316</v>
      </c>
      <c r="C27" s="393">
        <v>0</v>
      </c>
      <c r="D27" s="393">
        <v>0</v>
      </c>
      <c r="E27" s="396" t="str">
        <f t="shared" si="2"/>
        <v/>
      </c>
      <c r="F27" s="319" t="str">
        <f t="shared" si="0"/>
        <v>否</v>
      </c>
      <c r="G27" s="287" t="str">
        <f t="shared" si="1"/>
        <v>项</v>
      </c>
      <c r="H27" s="287" t="e">
        <f>SUMIFS('[3]28'!$C:$C,'[3]28'!$A:$A,A27)</f>
        <v>#VALUE!</v>
      </c>
      <c r="I27" s="287" t="e">
        <f>SUMIFS('[3]28'!$D:$D,'[3]28'!$A:$A,A27)</f>
        <v>#VALUE!</v>
      </c>
    </row>
    <row r="28" ht="38" hidden="1" customHeight="1" spans="1:9">
      <c r="A28" s="364" t="s">
        <v>1323</v>
      </c>
      <c r="B28" s="368" t="s">
        <v>1324</v>
      </c>
      <c r="C28" s="393">
        <v>0</v>
      </c>
      <c r="D28" s="393">
        <v>0</v>
      </c>
      <c r="E28" s="396" t="str">
        <f t="shared" si="2"/>
        <v/>
      </c>
      <c r="F28" s="319" t="str">
        <f t="shared" si="0"/>
        <v>否</v>
      </c>
      <c r="G28" s="287" t="str">
        <f t="shared" si="1"/>
        <v>项</v>
      </c>
      <c r="H28" s="287" t="e">
        <f>SUMIFS('[3]28'!$C:$C,'[3]28'!$A:$A,A28)</f>
        <v>#VALUE!</v>
      </c>
      <c r="I28" s="287" t="e">
        <f>SUMIFS('[3]28'!$D:$D,'[3]28'!$A:$A,A28)</f>
        <v>#VALUE!</v>
      </c>
    </row>
    <row r="29" s="282" customFormat="1" ht="38" hidden="1" customHeight="1" spans="1:9">
      <c r="A29" s="364" t="s">
        <v>1325</v>
      </c>
      <c r="B29" s="331" t="s">
        <v>1326</v>
      </c>
      <c r="C29" s="392">
        <v>0</v>
      </c>
      <c r="D29" s="392">
        <v>0</v>
      </c>
      <c r="E29" s="396" t="str">
        <f t="shared" si="2"/>
        <v/>
      </c>
      <c r="F29" s="319" t="str">
        <f t="shared" si="0"/>
        <v>否</v>
      </c>
      <c r="G29" s="287" t="str">
        <f t="shared" si="1"/>
        <v>款</v>
      </c>
      <c r="H29" s="287" t="e">
        <f>SUMIFS('[3]28'!$C:$C,'[3]28'!$A:$A,A29)</f>
        <v>#VALUE!</v>
      </c>
      <c r="I29" s="287" t="e">
        <f>SUMIFS('[3]28'!$D:$D,'[3]28'!$A:$A,A29)</f>
        <v>#VALUE!</v>
      </c>
    </row>
    <row r="30" s="283" customFormat="1" ht="38" hidden="1" customHeight="1" spans="1:9">
      <c r="A30" s="364" t="s">
        <v>1327</v>
      </c>
      <c r="B30" s="368" t="s">
        <v>1316</v>
      </c>
      <c r="C30" s="393">
        <v>0</v>
      </c>
      <c r="D30" s="393">
        <v>0</v>
      </c>
      <c r="E30" s="396" t="str">
        <f t="shared" si="2"/>
        <v/>
      </c>
      <c r="F30" s="319" t="str">
        <f t="shared" si="0"/>
        <v>否</v>
      </c>
      <c r="G30" s="287" t="str">
        <f t="shared" si="1"/>
        <v>项</v>
      </c>
      <c r="H30" s="287" t="e">
        <f>SUMIFS('[3]28'!$C:$C,'[3]28'!$A:$A,A30)</f>
        <v>#VALUE!</v>
      </c>
      <c r="I30" s="287" t="e">
        <f>SUMIFS('[3]28'!$D:$D,'[3]28'!$A:$A,A30)</f>
        <v>#VALUE!</v>
      </c>
    </row>
    <row r="31" s="283" customFormat="1" ht="38" hidden="1" customHeight="1" spans="1:9">
      <c r="A31" s="364" t="s">
        <v>1328</v>
      </c>
      <c r="B31" s="368" t="s">
        <v>1329</v>
      </c>
      <c r="C31" s="393">
        <v>0</v>
      </c>
      <c r="D31" s="393">
        <v>0</v>
      </c>
      <c r="E31" s="396" t="str">
        <f t="shared" si="2"/>
        <v/>
      </c>
      <c r="F31" s="319" t="str">
        <f t="shared" si="0"/>
        <v>否</v>
      </c>
      <c r="G31" s="287" t="str">
        <f t="shared" si="1"/>
        <v>项</v>
      </c>
      <c r="H31" s="287" t="e">
        <f>SUMIFS('[3]28'!$C:$C,'[3]28'!$A:$A,A31)</f>
        <v>#VALUE!</v>
      </c>
      <c r="I31" s="287" t="e">
        <f>SUMIFS('[3]28'!$D:$D,'[3]28'!$A:$A,A31)</f>
        <v>#VALUE!</v>
      </c>
    </row>
    <row r="32" ht="38" customHeight="1" spans="1:9">
      <c r="A32" s="391" t="s">
        <v>88</v>
      </c>
      <c r="B32" s="365" t="s">
        <v>1330</v>
      </c>
      <c r="C32" s="366">
        <v>0</v>
      </c>
      <c r="D32" s="366">
        <v>0</v>
      </c>
      <c r="E32" s="395" t="str">
        <f t="shared" si="2"/>
        <v/>
      </c>
      <c r="F32" s="319" t="str">
        <f t="shared" si="0"/>
        <v>是</v>
      </c>
      <c r="G32" s="287" t="str">
        <f t="shared" si="1"/>
        <v>类</v>
      </c>
      <c r="H32" s="287" t="e">
        <f>SUMIFS('[3]28'!$C:$C,'[3]28'!$A:$A,A32)</f>
        <v>#VALUE!</v>
      </c>
      <c r="I32" s="287" t="e">
        <f>SUMIFS('[3]28'!$D:$D,'[3]28'!$A:$A,A32)</f>
        <v>#VALUE!</v>
      </c>
    </row>
    <row r="33" ht="38" hidden="1" customHeight="1" spans="1:9">
      <c r="A33" s="364" t="s">
        <v>1331</v>
      </c>
      <c r="B33" s="331" t="s">
        <v>1332</v>
      </c>
      <c r="C33" s="392">
        <v>0</v>
      </c>
      <c r="D33" s="392">
        <v>0</v>
      </c>
      <c r="E33" s="396" t="str">
        <f t="shared" si="2"/>
        <v/>
      </c>
      <c r="F33" s="319" t="str">
        <f t="shared" si="0"/>
        <v>否</v>
      </c>
      <c r="G33" s="287" t="str">
        <f t="shared" si="1"/>
        <v>款</v>
      </c>
      <c r="H33" s="287" t="e">
        <f>SUMIFS('[3]28'!$C:$C,'[3]28'!$A:$A,A33)</f>
        <v>#VALUE!</v>
      </c>
      <c r="I33" s="287" t="e">
        <f>SUMIFS('[3]28'!$D:$D,'[3]28'!$A:$A,A33)</f>
        <v>#VALUE!</v>
      </c>
    </row>
    <row r="34" s="283" customFormat="1" ht="38" hidden="1" customHeight="1" spans="1:9">
      <c r="A34" s="364">
        <v>2116001</v>
      </c>
      <c r="B34" s="368" t="s">
        <v>1333</v>
      </c>
      <c r="C34" s="393">
        <v>0</v>
      </c>
      <c r="D34" s="393">
        <v>0</v>
      </c>
      <c r="E34" s="396" t="str">
        <f t="shared" si="2"/>
        <v/>
      </c>
      <c r="F34" s="319" t="str">
        <f t="shared" si="0"/>
        <v>否</v>
      </c>
      <c r="G34" s="287" t="str">
        <f t="shared" si="1"/>
        <v>项</v>
      </c>
      <c r="H34" s="287" t="e">
        <f>SUMIFS('[3]28'!$C:$C,'[3]28'!$A:$A,A34)</f>
        <v>#VALUE!</v>
      </c>
      <c r="I34" s="287" t="e">
        <f>SUMIFS('[3]28'!$D:$D,'[3]28'!$A:$A,A34)</f>
        <v>#VALUE!</v>
      </c>
    </row>
    <row r="35" s="283" customFormat="1" ht="38" hidden="1" customHeight="1" spans="1:9">
      <c r="A35" s="364">
        <v>2116002</v>
      </c>
      <c r="B35" s="368" t="s">
        <v>1334</v>
      </c>
      <c r="C35" s="393">
        <v>0</v>
      </c>
      <c r="D35" s="393">
        <v>0</v>
      </c>
      <c r="E35" s="396" t="str">
        <f t="shared" si="2"/>
        <v/>
      </c>
      <c r="F35" s="319" t="str">
        <f t="shared" si="0"/>
        <v>否</v>
      </c>
      <c r="G35" s="287" t="str">
        <f t="shared" si="1"/>
        <v>项</v>
      </c>
      <c r="H35" s="287" t="e">
        <f>SUMIFS('[3]28'!$C:$C,'[3]28'!$A:$A,A35)</f>
        <v>#VALUE!</v>
      </c>
      <c r="I35" s="287" t="e">
        <f>SUMIFS('[3]28'!$D:$D,'[3]28'!$A:$A,A35)</f>
        <v>#VALUE!</v>
      </c>
    </row>
    <row r="36" s="283" customFormat="1" ht="38" hidden="1" customHeight="1" spans="1:9">
      <c r="A36" s="364">
        <v>2116003</v>
      </c>
      <c r="B36" s="368" t="s">
        <v>1335</v>
      </c>
      <c r="C36" s="393">
        <v>0</v>
      </c>
      <c r="D36" s="393">
        <v>0</v>
      </c>
      <c r="E36" s="396" t="str">
        <f t="shared" si="2"/>
        <v/>
      </c>
      <c r="F36" s="319" t="str">
        <f t="shared" si="0"/>
        <v>否</v>
      </c>
      <c r="G36" s="287" t="str">
        <f t="shared" si="1"/>
        <v>项</v>
      </c>
      <c r="H36" s="287" t="e">
        <f>SUMIFS('[3]28'!$C:$C,'[3]28'!$A:$A,A36)</f>
        <v>#VALUE!</v>
      </c>
      <c r="I36" s="287" t="e">
        <f>SUMIFS('[3]28'!$D:$D,'[3]28'!$A:$A,A36)</f>
        <v>#VALUE!</v>
      </c>
    </row>
    <row r="37" s="282" customFormat="1" ht="38" hidden="1" customHeight="1" spans="1:9">
      <c r="A37" s="364">
        <v>2116099</v>
      </c>
      <c r="B37" s="368" t="s">
        <v>1336</v>
      </c>
      <c r="C37" s="393">
        <v>0</v>
      </c>
      <c r="D37" s="393">
        <v>0</v>
      </c>
      <c r="E37" s="396" t="str">
        <f t="shared" si="2"/>
        <v/>
      </c>
      <c r="F37" s="319" t="str">
        <f t="shared" si="0"/>
        <v>否</v>
      </c>
      <c r="G37" s="287" t="str">
        <f t="shared" si="1"/>
        <v>项</v>
      </c>
      <c r="H37" s="287" t="e">
        <f>SUMIFS('[3]28'!$C:$C,'[3]28'!$A:$A,A37)</f>
        <v>#VALUE!</v>
      </c>
      <c r="I37" s="287" t="e">
        <f>SUMIFS('[3]28'!$D:$D,'[3]28'!$A:$A,A37)</f>
        <v>#VALUE!</v>
      </c>
    </row>
    <row r="38" s="283" customFormat="1" ht="38" hidden="1" customHeight="1" spans="1:9">
      <c r="A38" s="364">
        <v>21161</v>
      </c>
      <c r="B38" s="368" t="s">
        <v>1337</v>
      </c>
      <c r="C38" s="393">
        <v>0</v>
      </c>
      <c r="D38" s="393">
        <v>0</v>
      </c>
      <c r="E38" s="396" t="str">
        <f t="shared" si="2"/>
        <v/>
      </c>
      <c r="F38" s="319" t="str">
        <f t="shared" si="0"/>
        <v>否</v>
      </c>
      <c r="G38" s="287" t="str">
        <f t="shared" si="1"/>
        <v>款</v>
      </c>
      <c r="H38" s="287" t="e">
        <f>SUMIFS('[3]28'!$C:$C,'[3]28'!$A:$A,A38)</f>
        <v>#VALUE!</v>
      </c>
      <c r="I38" s="287" t="e">
        <f>SUMIFS('[3]28'!$D:$D,'[3]28'!$A:$A,A38)</f>
        <v>#VALUE!</v>
      </c>
    </row>
    <row r="39" ht="38" hidden="1" customHeight="1" spans="1:9">
      <c r="A39" s="364">
        <v>2116101</v>
      </c>
      <c r="B39" s="368" t="s">
        <v>1338</v>
      </c>
      <c r="C39" s="393">
        <v>0</v>
      </c>
      <c r="D39" s="393">
        <v>0</v>
      </c>
      <c r="E39" s="396" t="str">
        <f t="shared" si="2"/>
        <v/>
      </c>
      <c r="F39" s="319" t="str">
        <f t="shared" si="0"/>
        <v>否</v>
      </c>
      <c r="G39" s="287" t="str">
        <f t="shared" si="1"/>
        <v>项</v>
      </c>
      <c r="H39" s="287" t="e">
        <f>SUMIFS('[3]28'!$C:$C,'[3]28'!$A:$A,A39)</f>
        <v>#VALUE!</v>
      </c>
      <c r="I39" s="287" t="e">
        <f>SUMIFS('[3]28'!$D:$D,'[3]28'!$A:$A,A39)</f>
        <v>#VALUE!</v>
      </c>
    </row>
    <row r="40" ht="38" hidden="1" customHeight="1" spans="1:9">
      <c r="A40" s="364">
        <v>2116102</v>
      </c>
      <c r="B40" s="368" t="s">
        <v>1339</v>
      </c>
      <c r="C40" s="393">
        <v>0</v>
      </c>
      <c r="D40" s="393">
        <v>0</v>
      </c>
      <c r="E40" s="396" t="str">
        <f t="shared" si="2"/>
        <v/>
      </c>
      <c r="F40" s="319" t="str">
        <f t="shared" si="0"/>
        <v>否</v>
      </c>
      <c r="G40" s="287" t="str">
        <f t="shared" si="1"/>
        <v>项</v>
      </c>
      <c r="H40" s="287" t="e">
        <f>SUMIFS('[3]28'!$C:$C,'[3]28'!$A:$A,A40)</f>
        <v>#VALUE!</v>
      </c>
      <c r="I40" s="287" t="e">
        <f>SUMIFS('[3]28'!$D:$D,'[3]28'!$A:$A,A40)</f>
        <v>#VALUE!</v>
      </c>
    </row>
    <row r="41" ht="38" hidden="1" customHeight="1" spans="1:9">
      <c r="A41" s="364">
        <v>2116103</v>
      </c>
      <c r="B41" s="368" t="s">
        <v>1340</v>
      </c>
      <c r="C41" s="393">
        <v>0</v>
      </c>
      <c r="D41" s="393">
        <v>0</v>
      </c>
      <c r="E41" s="396" t="str">
        <f t="shared" si="2"/>
        <v/>
      </c>
      <c r="F41" s="319" t="str">
        <f t="shared" si="0"/>
        <v>否</v>
      </c>
      <c r="G41" s="287" t="str">
        <f t="shared" si="1"/>
        <v>项</v>
      </c>
      <c r="H41" s="287" t="e">
        <f>SUMIFS('[3]28'!$C:$C,'[3]28'!$A:$A,A41)</f>
        <v>#VALUE!</v>
      </c>
      <c r="I41" s="287" t="e">
        <f>SUMIFS('[3]28'!$D:$D,'[3]28'!$A:$A,A41)</f>
        <v>#VALUE!</v>
      </c>
    </row>
    <row r="42" ht="38" hidden="1" customHeight="1" spans="1:9">
      <c r="A42" s="364">
        <v>2116104</v>
      </c>
      <c r="B42" s="368" t="s">
        <v>1341</v>
      </c>
      <c r="C42" s="393">
        <v>0</v>
      </c>
      <c r="D42" s="393">
        <v>0</v>
      </c>
      <c r="E42" s="396" t="str">
        <f t="shared" si="2"/>
        <v/>
      </c>
      <c r="F42" s="319" t="str">
        <f t="shared" si="0"/>
        <v>否</v>
      </c>
      <c r="G42" s="287" t="str">
        <f t="shared" si="1"/>
        <v>项</v>
      </c>
      <c r="H42" s="287" t="e">
        <f>SUMIFS('[3]28'!$C:$C,'[3]28'!$A:$A,A42)</f>
        <v>#VALUE!</v>
      </c>
      <c r="I42" s="287" t="e">
        <f>SUMIFS('[3]28'!$D:$D,'[3]28'!$A:$A,A42)</f>
        <v>#VALUE!</v>
      </c>
    </row>
    <row r="43" ht="38" customHeight="1" spans="1:9">
      <c r="A43" s="391" t="s">
        <v>90</v>
      </c>
      <c r="B43" s="365" t="s">
        <v>1342</v>
      </c>
      <c r="C43" s="366">
        <v>70143</v>
      </c>
      <c r="D43" s="366">
        <v>119664</v>
      </c>
      <c r="E43" s="395">
        <f t="shared" si="2"/>
        <v>0.706</v>
      </c>
      <c r="F43" s="319" t="str">
        <f t="shared" si="0"/>
        <v>是</v>
      </c>
      <c r="G43" s="287" t="str">
        <f t="shared" si="1"/>
        <v>类</v>
      </c>
      <c r="H43" s="287" t="e">
        <f>SUMIFS('[3]28'!$C:$C,'[3]28'!$A:$A,A43)</f>
        <v>#VALUE!</v>
      </c>
      <c r="I43" s="287" t="e">
        <f>SUMIFS('[3]28'!$D:$D,'[3]28'!$A:$A,A43)</f>
        <v>#VALUE!</v>
      </c>
    </row>
    <row r="44" ht="38" hidden="1" customHeight="1" spans="1:9">
      <c r="A44" s="364" t="s">
        <v>1343</v>
      </c>
      <c r="B44" s="331" t="s">
        <v>1344</v>
      </c>
      <c r="C44" s="392">
        <v>69136</v>
      </c>
      <c r="D44" s="392">
        <v>117523</v>
      </c>
      <c r="E44" s="396">
        <f t="shared" si="2"/>
        <v>0.7</v>
      </c>
      <c r="F44" s="319" t="str">
        <f t="shared" si="0"/>
        <v>是</v>
      </c>
      <c r="G44" s="287" t="str">
        <f t="shared" si="1"/>
        <v>款</v>
      </c>
      <c r="H44" s="287" t="e">
        <f>SUMIFS('[3]28'!$C:$C,'[3]28'!$A:$A,A44)</f>
        <v>#VALUE!</v>
      </c>
      <c r="I44" s="287" t="e">
        <f>SUMIFS('[3]28'!$D:$D,'[3]28'!$A:$A,A44)</f>
        <v>#VALUE!</v>
      </c>
    </row>
    <row r="45" ht="38" hidden="1" customHeight="1" spans="1:9">
      <c r="A45" s="364" t="s">
        <v>1345</v>
      </c>
      <c r="B45" s="368" t="s">
        <v>1346</v>
      </c>
      <c r="C45" s="393">
        <v>3066</v>
      </c>
      <c r="D45" s="393">
        <v>17680</v>
      </c>
      <c r="E45" s="396">
        <f t="shared" si="2"/>
        <v>4.766</v>
      </c>
      <c r="F45" s="319" t="str">
        <f t="shared" si="0"/>
        <v>是</v>
      </c>
      <c r="G45" s="287" t="str">
        <f t="shared" si="1"/>
        <v>项</v>
      </c>
      <c r="H45" s="287" t="e">
        <f>SUMIFS('[3]28'!$C:$C,'[3]28'!$A:$A,A45)</f>
        <v>#VALUE!</v>
      </c>
      <c r="I45" s="287" t="e">
        <f>SUMIFS('[3]28'!$D:$D,'[3]28'!$A:$A,A45)</f>
        <v>#VALUE!</v>
      </c>
    </row>
    <row r="46" ht="38" hidden="1" customHeight="1" spans="1:9">
      <c r="A46" s="364" t="s">
        <v>1347</v>
      </c>
      <c r="B46" s="368" t="s">
        <v>1348</v>
      </c>
      <c r="C46" s="393">
        <v>9916</v>
      </c>
      <c r="D46" s="393">
        <v>12790</v>
      </c>
      <c r="E46" s="396">
        <f t="shared" si="2"/>
        <v>0.29</v>
      </c>
      <c r="F46" s="319" t="str">
        <f t="shared" si="0"/>
        <v>是</v>
      </c>
      <c r="G46" s="287" t="str">
        <f t="shared" si="1"/>
        <v>项</v>
      </c>
      <c r="H46" s="287" t="e">
        <f>SUMIFS('[3]28'!$C:$C,'[3]28'!$A:$A,A46)</f>
        <v>#VALUE!</v>
      </c>
      <c r="I46" s="287" t="e">
        <f>SUMIFS('[3]28'!$D:$D,'[3]28'!$A:$A,A46)</f>
        <v>#VALUE!</v>
      </c>
    </row>
    <row r="47" ht="38" hidden="1" customHeight="1" spans="1:9">
      <c r="A47" s="364" t="s">
        <v>1349</v>
      </c>
      <c r="B47" s="368" t="s">
        <v>1350</v>
      </c>
      <c r="C47" s="393">
        <v>1206</v>
      </c>
      <c r="D47" s="393">
        <v>30</v>
      </c>
      <c r="E47" s="396">
        <f t="shared" si="2"/>
        <v>-0.975</v>
      </c>
      <c r="F47" s="319" t="str">
        <f t="shared" si="0"/>
        <v>是</v>
      </c>
      <c r="G47" s="287" t="str">
        <f t="shared" si="1"/>
        <v>项</v>
      </c>
      <c r="H47" s="287" t="e">
        <f>SUMIFS('[3]28'!$C:$C,'[3]28'!$A:$A,A47)</f>
        <v>#VALUE!</v>
      </c>
      <c r="I47" s="287" t="e">
        <f>SUMIFS('[3]28'!$D:$D,'[3]28'!$A:$A,A47)</f>
        <v>#VALUE!</v>
      </c>
    </row>
    <row r="48" ht="38" hidden="1" customHeight="1" spans="1:9">
      <c r="A48" s="364" t="s">
        <v>1351</v>
      </c>
      <c r="B48" s="368" t="s">
        <v>1352</v>
      </c>
      <c r="C48" s="393">
        <v>22550</v>
      </c>
      <c r="D48" s="393">
        <v>35906</v>
      </c>
      <c r="E48" s="396">
        <f t="shared" si="2"/>
        <v>0.592</v>
      </c>
      <c r="F48" s="319" t="str">
        <f t="shared" si="0"/>
        <v>是</v>
      </c>
      <c r="G48" s="287" t="str">
        <f t="shared" si="1"/>
        <v>项</v>
      </c>
      <c r="H48" s="287" t="e">
        <f>SUMIFS('[3]28'!$C:$C,'[3]28'!$A:$A,A48)</f>
        <v>#VALUE!</v>
      </c>
      <c r="I48" s="287" t="e">
        <f>SUMIFS('[3]28'!$D:$D,'[3]28'!$A:$A,A48)</f>
        <v>#VALUE!</v>
      </c>
    </row>
    <row r="49" ht="38" hidden="1" customHeight="1" spans="1:9">
      <c r="A49" s="364" t="s">
        <v>1353</v>
      </c>
      <c r="B49" s="368" t="s">
        <v>1354</v>
      </c>
      <c r="C49" s="393">
        <v>331</v>
      </c>
      <c r="D49" s="393">
        <v>2250</v>
      </c>
      <c r="E49" s="396">
        <f t="shared" si="2"/>
        <v>5.798</v>
      </c>
      <c r="F49" s="319" t="str">
        <f t="shared" si="0"/>
        <v>是</v>
      </c>
      <c r="G49" s="287" t="str">
        <f t="shared" si="1"/>
        <v>项</v>
      </c>
      <c r="H49" s="287" t="e">
        <f>SUMIFS('[3]28'!$C:$C,'[3]28'!$A:$A,A49)</f>
        <v>#VALUE!</v>
      </c>
      <c r="I49" s="287" t="e">
        <f>SUMIFS('[3]28'!$D:$D,'[3]28'!$A:$A,A49)</f>
        <v>#VALUE!</v>
      </c>
    </row>
    <row r="50" ht="38" hidden="1" customHeight="1" spans="1:9">
      <c r="A50" s="364" t="s">
        <v>1355</v>
      </c>
      <c r="B50" s="368" t="s">
        <v>1356</v>
      </c>
      <c r="C50" s="393">
        <v>1396</v>
      </c>
      <c r="D50" s="393">
        <v>1200</v>
      </c>
      <c r="E50" s="396">
        <f t="shared" si="2"/>
        <v>-0.14</v>
      </c>
      <c r="F50" s="319" t="str">
        <f t="shared" si="0"/>
        <v>是</v>
      </c>
      <c r="G50" s="287" t="str">
        <f t="shared" si="1"/>
        <v>项</v>
      </c>
      <c r="H50" s="287" t="e">
        <f>SUMIFS('[3]28'!$C:$C,'[3]28'!$A:$A,A50)</f>
        <v>#VALUE!</v>
      </c>
      <c r="I50" s="287" t="e">
        <f>SUMIFS('[3]28'!$D:$D,'[3]28'!$A:$A,A50)</f>
        <v>#VALUE!</v>
      </c>
    </row>
    <row r="51" ht="38" hidden="1" customHeight="1" spans="1:9">
      <c r="A51" s="364" t="s">
        <v>1357</v>
      </c>
      <c r="B51" s="368" t="s">
        <v>1358</v>
      </c>
      <c r="C51" s="393">
        <v>0</v>
      </c>
      <c r="D51" s="393">
        <v>0</v>
      </c>
      <c r="E51" s="396" t="str">
        <f t="shared" si="2"/>
        <v/>
      </c>
      <c r="F51" s="319" t="str">
        <f t="shared" si="0"/>
        <v>否</v>
      </c>
      <c r="G51" s="287" t="str">
        <f t="shared" si="1"/>
        <v>项</v>
      </c>
      <c r="H51" s="287" t="e">
        <f>SUMIFS('[3]28'!$C:$C,'[3]28'!$A:$A,A51)</f>
        <v>#VALUE!</v>
      </c>
      <c r="I51" s="287" t="e">
        <f>SUMIFS('[3]28'!$D:$D,'[3]28'!$A:$A,A51)</f>
        <v>#VALUE!</v>
      </c>
    </row>
    <row r="52" ht="38" hidden="1" customHeight="1" spans="1:9">
      <c r="A52" s="364" t="s">
        <v>1359</v>
      </c>
      <c r="B52" s="368" t="s">
        <v>1360</v>
      </c>
      <c r="C52" s="393">
        <v>0</v>
      </c>
      <c r="D52" s="393">
        <v>0</v>
      </c>
      <c r="E52" s="396" t="str">
        <f t="shared" si="2"/>
        <v/>
      </c>
      <c r="F52" s="319" t="str">
        <f t="shared" si="0"/>
        <v>否</v>
      </c>
      <c r="G52" s="287" t="str">
        <f t="shared" si="1"/>
        <v>项</v>
      </c>
      <c r="H52" s="287" t="e">
        <f>SUMIFS('[3]28'!$C:$C,'[3]28'!$A:$A,A52)</f>
        <v>#VALUE!</v>
      </c>
      <c r="I52" s="287" t="e">
        <f>SUMIFS('[3]28'!$D:$D,'[3]28'!$A:$A,A52)</f>
        <v>#VALUE!</v>
      </c>
    </row>
    <row r="53" ht="38" hidden="1" customHeight="1" spans="1:9">
      <c r="A53" s="364" t="s">
        <v>1361</v>
      </c>
      <c r="B53" s="368" t="s">
        <v>1362</v>
      </c>
      <c r="C53" s="393">
        <v>0</v>
      </c>
      <c r="D53" s="393">
        <v>0</v>
      </c>
      <c r="E53" s="396" t="str">
        <f t="shared" si="2"/>
        <v/>
      </c>
      <c r="F53" s="319" t="str">
        <f t="shared" si="0"/>
        <v>否</v>
      </c>
      <c r="G53" s="287" t="str">
        <f t="shared" si="1"/>
        <v>项</v>
      </c>
      <c r="H53" s="287" t="e">
        <f>SUMIFS('[3]28'!$C:$C,'[3]28'!$A:$A,A53)</f>
        <v>#VALUE!</v>
      </c>
      <c r="I53" s="287" t="e">
        <f>SUMIFS('[3]28'!$D:$D,'[3]28'!$A:$A,A53)</f>
        <v>#VALUE!</v>
      </c>
    </row>
    <row r="54" ht="38" hidden="1" customHeight="1" spans="1:9">
      <c r="A54" s="364" t="s">
        <v>1363</v>
      </c>
      <c r="B54" s="368" t="s">
        <v>1364</v>
      </c>
      <c r="C54" s="393">
        <v>0</v>
      </c>
      <c r="D54" s="393">
        <v>0</v>
      </c>
      <c r="E54" s="396" t="str">
        <f t="shared" si="2"/>
        <v/>
      </c>
      <c r="F54" s="319" t="str">
        <f t="shared" si="0"/>
        <v>否</v>
      </c>
      <c r="G54" s="287" t="str">
        <f t="shared" si="1"/>
        <v>项</v>
      </c>
      <c r="H54" s="287" t="e">
        <f>SUMIFS('[3]28'!$C:$C,'[3]28'!$A:$A,A54)</f>
        <v>#VALUE!</v>
      </c>
      <c r="I54" s="287" t="e">
        <f>SUMIFS('[3]28'!$D:$D,'[3]28'!$A:$A,A54)</f>
        <v>#VALUE!</v>
      </c>
    </row>
    <row r="55" ht="38" hidden="1" customHeight="1" spans="1:9">
      <c r="A55" s="364" t="s">
        <v>1365</v>
      </c>
      <c r="B55" s="368" t="s">
        <v>1366</v>
      </c>
      <c r="C55" s="393">
        <v>0</v>
      </c>
      <c r="D55" s="393">
        <v>0</v>
      </c>
      <c r="E55" s="396" t="str">
        <f t="shared" si="2"/>
        <v/>
      </c>
      <c r="F55" s="319" t="str">
        <f t="shared" si="0"/>
        <v>否</v>
      </c>
      <c r="G55" s="287" t="str">
        <f t="shared" si="1"/>
        <v>项</v>
      </c>
      <c r="H55" s="287" t="e">
        <f>SUMIFS('[3]28'!$C:$C,'[3]28'!$A:$A,A55)</f>
        <v>#VALUE!</v>
      </c>
      <c r="I55" s="287" t="e">
        <f>SUMIFS('[3]28'!$D:$D,'[3]28'!$A:$A,A55)</f>
        <v>#VALUE!</v>
      </c>
    </row>
    <row r="56" ht="38" hidden="1" customHeight="1" spans="1:9">
      <c r="A56" s="364" t="s">
        <v>1367</v>
      </c>
      <c r="B56" s="368" t="s">
        <v>1368</v>
      </c>
      <c r="C56" s="393">
        <v>27198</v>
      </c>
      <c r="D56" s="393">
        <v>40557</v>
      </c>
      <c r="E56" s="396">
        <f t="shared" si="2"/>
        <v>0.491</v>
      </c>
      <c r="F56" s="319" t="str">
        <f t="shared" si="0"/>
        <v>是</v>
      </c>
      <c r="G56" s="287" t="str">
        <f t="shared" si="1"/>
        <v>项</v>
      </c>
      <c r="H56" s="287" t="e">
        <f>SUMIFS('[3]28'!$C:$C,'[3]28'!$A:$A,A56)</f>
        <v>#VALUE!</v>
      </c>
      <c r="I56" s="287" t="e">
        <f>SUMIFS('[3]28'!$D:$D,'[3]28'!$A:$A,A56)</f>
        <v>#VALUE!</v>
      </c>
    </row>
    <row r="57" ht="38" hidden="1" customHeight="1" spans="1:9">
      <c r="A57" s="364" t="s">
        <v>1369</v>
      </c>
      <c r="B57" s="331" t="s">
        <v>1370</v>
      </c>
      <c r="C57" s="392">
        <v>156</v>
      </c>
      <c r="D57" s="392">
        <v>1172</v>
      </c>
      <c r="E57" s="396">
        <f t="shared" si="2"/>
        <v>6.513</v>
      </c>
      <c r="F57" s="319" t="str">
        <f t="shared" si="0"/>
        <v>是</v>
      </c>
      <c r="G57" s="287" t="str">
        <f t="shared" si="1"/>
        <v>款</v>
      </c>
      <c r="H57" s="287" t="e">
        <f>SUMIFS('[3]28'!$C:$C,'[3]28'!$A:$A,A57)</f>
        <v>#VALUE!</v>
      </c>
      <c r="I57" s="287" t="e">
        <f>SUMIFS('[3]28'!$D:$D,'[3]28'!$A:$A,A57)</f>
        <v>#VALUE!</v>
      </c>
    </row>
    <row r="58" ht="38" hidden="1" customHeight="1" spans="1:9">
      <c r="A58" s="364" t="s">
        <v>1371</v>
      </c>
      <c r="B58" s="368" t="s">
        <v>1346</v>
      </c>
      <c r="C58" s="393">
        <v>0</v>
      </c>
      <c r="D58" s="393">
        <v>0</v>
      </c>
      <c r="E58" s="396" t="str">
        <f t="shared" si="2"/>
        <v/>
      </c>
      <c r="F58" s="319" t="str">
        <f t="shared" si="0"/>
        <v>否</v>
      </c>
      <c r="G58" s="287" t="str">
        <f t="shared" si="1"/>
        <v>项</v>
      </c>
      <c r="H58" s="287" t="e">
        <f>SUMIFS('[3]28'!$C:$C,'[3]28'!$A:$A,A58)</f>
        <v>#VALUE!</v>
      </c>
      <c r="I58" s="287" t="e">
        <f>SUMIFS('[3]28'!$D:$D,'[3]28'!$A:$A,A58)</f>
        <v>#VALUE!</v>
      </c>
    </row>
    <row r="59" ht="38" hidden="1" customHeight="1" spans="1:9">
      <c r="A59" s="364" t="s">
        <v>1372</v>
      </c>
      <c r="B59" s="368" t="s">
        <v>1348</v>
      </c>
      <c r="C59" s="393">
        <v>156</v>
      </c>
      <c r="D59" s="393">
        <v>1172</v>
      </c>
      <c r="E59" s="396">
        <f t="shared" si="2"/>
        <v>6.513</v>
      </c>
      <c r="F59" s="319" t="str">
        <f t="shared" si="0"/>
        <v>是</v>
      </c>
      <c r="G59" s="287" t="str">
        <f t="shared" si="1"/>
        <v>项</v>
      </c>
      <c r="H59" s="287" t="e">
        <f>SUMIFS('[3]28'!$C:$C,'[3]28'!$A:$A,A59)</f>
        <v>#VALUE!</v>
      </c>
      <c r="I59" s="287" t="e">
        <f>SUMIFS('[3]28'!$D:$D,'[3]28'!$A:$A,A59)</f>
        <v>#VALUE!</v>
      </c>
    </row>
    <row r="60" ht="38" hidden="1" customHeight="1" spans="1:9">
      <c r="A60" s="364" t="s">
        <v>1373</v>
      </c>
      <c r="B60" s="368" t="s">
        <v>1374</v>
      </c>
      <c r="C60" s="393">
        <v>0</v>
      </c>
      <c r="D60" s="393">
        <v>0</v>
      </c>
      <c r="E60" s="396" t="str">
        <f t="shared" si="2"/>
        <v/>
      </c>
      <c r="F60" s="319" t="str">
        <f t="shared" si="0"/>
        <v>否</v>
      </c>
      <c r="G60" s="287" t="str">
        <f t="shared" si="1"/>
        <v>项</v>
      </c>
      <c r="H60" s="287" t="e">
        <f>SUMIFS('[3]28'!$C:$C,'[3]28'!$A:$A,A60)</f>
        <v>#VALUE!</v>
      </c>
      <c r="I60" s="287" t="e">
        <f>SUMIFS('[3]28'!$D:$D,'[3]28'!$A:$A,A60)</f>
        <v>#VALUE!</v>
      </c>
    </row>
    <row r="61" ht="38" hidden="1" customHeight="1" spans="1:9">
      <c r="A61" s="364" t="s">
        <v>1375</v>
      </c>
      <c r="B61" s="331" t="s">
        <v>1376</v>
      </c>
      <c r="C61" s="392">
        <v>0</v>
      </c>
      <c r="D61" s="392">
        <v>0</v>
      </c>
      <c r="E61" s="396" t="str">
        <f t="shared" si="2"/>
        <v/>
      </c>
      <c r="F61" s="319" t="str">
        <f t="shared" si="0"/>
        <v>否</v>
      </c>
      <c r="G61" s="287" t="str">
        <f t="shared" si="1"/>
        <v>款</v>
      </c>
      <c r="H61" s="287" t="e">
        <f>SUMIFS('[3]28'!$C:$C,'[3]28'!$A:$A,A61)</f>
        <v>#VALUE!</v>
      </c>
      <c r="I61" s="287" t="e">
        <f>SUMIFS('[3]28'!$D:$D,'[3]28'!$A:$A,A61)</f>
        <v>#VALUE!</v>
      </c>
    </row>
    <row r="62" ht="38" hidden="1" customHeight="1" spans="1:9">
      <c r="A62" s="364" t="s">
        <v>1377</v>
      </c>
      <c r="B62" s="331" t="s">
        <v>1378</v>
      </c>
      <c r="C62" s="392">
        <v>0</v>
      </c>
      <c r="D62" s="392">
        <v>0</v>
      </c>
      <c r="E62" s="396" t="str">
        <f t="shared" si="2"/>
        <v/>
      </c>
      <c r="F62" s="319" t="str">
        <f t="shared" si="0"/>
        <v>否</v>
      </c>
      <c r="G62" s="287" t="str">
        <f t="shared" si="1"/>
        <v>款</v>
      </c>
      <c r="H62" s="287" t="e">
        <f>SUMIFS('[3]28'!$C:$C,'[3]28'!$A:$A,A62)</f>
        <v>#VALUE!</v>
      </c>
      <c r="I62" s="287" t="e">
        <f>SUMIFS('[3]28'!$D:$D,'[3]28'!$A:$A,A62)</f>
        <v>#VALUE!</v>
      </c>
    </row>
    <row r="63" ht="38" hidden="1" customHeight="1" spans="1:9">
      <c r="A63" s="364" t="s">
        <v>1379</v>
      </c>
      <c r="B63" s="368" t="s">
        <v>1380</v>
      </c>
      <c r="C63" s="393">
        <v>0</v>
      </c>
      <c r="D63" s="393">
        <v>0</v>
      </c>
      <c r="E63" s="396" t="str">
        <f t="shared" si="2"/>
        <v/>
      </c>
      <c r="F63" s="319" t="str">
        <f t="shared" si="0"/>
        <v>否</v>
      </c>
      <c r="G63" s="287" t="str">
        <f t="shared" si="1"/>
        <v>项</v>
      </c>
      <c r="H63" s="287" t="e">
        <f>SUMIFS('[3]28'!$C:$C,'[3]28'!$A:$A,A63)</f>
        <v>#VALUE!</v>
      </c>
      <c r="I63" s="287" t="e">
        <f>SUMIFS('[3]28'!$D:$D,'[3]28'!$A:$A,A63)</f>
        <v>#VALUE!</v>
      </c>
    </row>
    <row r="64" ht="38" hidden="1" customHeight="1" spans="1:9">
      <c r="A64" s="364" t="s">
        <v>1381</v>
      </c>
      <c r="B64" s="368" t="s">
        <v>1382</v>
      </c>
      <c r="C64" s="393">
        <v>0</v>
      </c>
      <c r="D64" s="393">
        <v>0</v>
      </c>
      <c r="E64" s="396" t="str">
        <f t="shared" si="2"/>
        <v/>
      </c>
      <c r="F64" s="319" t="str">
        <f t="shared" si="0"/>
        <v>否</v>
      </c>
      <c r="G64" s="287" t="str">
        <f t="shared" si="1"/>
        <v>项</v>
      </c>
      <c r="H64" s="287" t="e">
        <f>SUMIFS('[3]28'!$C:$C,'[3]28'!$A:$A,A64)</f>
        <v>#VALUE!</v>
      </c>
      <c r="I64" s="287" t="e">
        <f>SUMIFS('[3]28'!$D:$D,'[3]28'!$A:$A,A64)</f>
        <v>#VALUE!</v>
      </c>
    </row>
    <row r="65" ht="38" hidden="1" customHeight="1" spans="1:9">
      <c r="A65" s="364" t="s">
        <v>1383</v>
      </c>
      <c r="B65" s="368" t="s">
        <v>1384</v>
      </c>
      <c r="C65" s="393">
        <v>0</v>
      </c>
      <c r="D65" s="393">
        <v>0</v>
      </c>
      <c r="E65" s="396" t="str">
        <f t="shared" si="2"/>
        <v/>
      </c>
      <c r="F65" s="319" t="str">
        <f t="shared" si="0"/>
        <v>否</v>
      </c>
      <c r="G65" s="287" t="str">
        <f t="shared" si="1"/>
        <v>项</v>
      </c>
      <c r="H65" s="287" t="e">
        <f>SUMIFS('[3]28'!$C:$C,'[3]28'!$A:$A,A65)</f>
        <v>#VALUE!</v>
      </c>
      <c r="I65" s="287" t="e">
        <f>SUMIFS('[3]28'!$D:$D,'[3]28'!$A:$A,A65)</f>
        <v>#VALUE!</v>
      </c>
    </row>
    <row r="66" ht="38" hidden="1" customHeight="1" spans="1:9">
      <c r="A66" s="364" t="s">
        <v>1385</v>
      </c>
      <c r="B66" s="368" t="s">
        <v>1386</v>
      </c>
      <c r="C66" s="393">
        <v>0</v>
      </c>
      <c r="D66" s="393">
        <v>0</v>
      </c>
      <c r="E66" s="396" t="str">
        <f t="shared" si="2"/>
        <v/>
      </c>
      <c r="F66" s="319" t="str">
        <f t="shared" si="0"/>
        <v>否</v>
      </c>
      <c r="G66" s="287" t="str">
        <f t="shared" si="1"/>
        <v>项</v>
      </c>
      <c r="H66" s="287" t="e">
        <f>SUMIFS('[3]28'!$C:$C,'[3]28'!$A:$A,A66)</f>
        <v>#VALUE!</v>
      </c>
      <c r="I66" s="287" t="e">
        <f>SUMIFS('[3]28'!$D:$D,'[3]28'!$A:$A,A66)</f>
        <v>#VALUE!</v>
      </c>
    </row>
    <row r="67" ht="38" hidden="1" customHeight="1" spans="1:9">
      <c r="A67" s="364" t="s">
        <v>1387</v>
      </c>
      <c r="B67" s="368" t="s">
        <v>1388</v>
      </c>
      <c r="C67" s="393">
        <v>0</v>
      </c>
      <c r="D67" s="393">
        <v>0</v>
      </c>
      <c r="E67" s="396" t="str">
        <f t="shared" si="2"/>
        <v/>
      </c>
      <c r="F67" s="319" t="str">
        <f t="shared" si="0"/>
        <v>否</v>
      </c>
      <c r="G67" s="287" t="str">
        <f t="shared" si="1"/>
        <v>项</v>
      </c>
      <c r="H67" s="287" t="e">
        <f>SUMIFS('[3]28'!$C:$C,'[3]28'!$A:$A,A67)</f>
        <v>#VALUE!</v>
      </c>
      <c r="I67" s="287" t="e">
        <f>SUMIFS('[3]28'!$D:$D,'[3]28'!$A:$A,A67)</f>
        <v>#VALUE!</v>
      </c>
    </row>
    <row r="68" ht="38" hidden="1" customHeight="1" spans="1:9">
      <c r="A68" s="364" t="s">
        <v>1389</v>
      </c>
      <c r="B68" s="331" t="s">
        <v>1390</v>
      </c>
      <c r="C68" s="392">
        <v>851</v>
      </c>
      <c r="D68" s="392">
        <v>969</v>
      </c>
      <c r="E68" s="396">
        <f t="shared" ref="E68:E131" si="3">IF(C68&gt;0,D68/C68-1,IF(C68&lt;0,-(D68/C68-1),""))</f>
        <v>0.139</v>
      </c>
      <c r="F68" s="319" t="str">
        <f t="shared" ref="F68:F131" si="4">IF(LEN(A68)=3,"是",IF(B68&lt;&gt;"",IF(SUM(C68:D68)&lt;&gt;0,"是","否"),"是"))</f>
        <v>是</v>
      </c>
      <c r="G68" s="287" t="str">
        <f t="shared" ref="G68:G131" si="5">IF(LEN(A68)=3,"类",IF(LEN(A68)=5,"款","项"))</f>
        <v>款</v>
      </c>
      <c r="H68" s="287" t="e">
        <f>SUMIFS('[3]28'!$C:$C,'[3]28'!$A:$A,A68)</f>
        <v>#VALUE!</v>
      </c>
      <c r="I68" s="287" t="e">
        <f>SUMIFS('[3]28'!$D:$D,'[3]28'!$A:$A,A68)</f>
        <v>#VALUE!</v>
      </c>
    </row>
    <row r="69" ht="38" hidden="1" customHeight="1" spans="1:9">
      <c r="A69" s="364" t="s">
        <v>1391</v>
      </c>
      <c r="B69" s="368" t="s">
        <v>1392</v>
      </c>
      <c r="C69" s="393">
        <v>851</v>
      </c>
      <c r="D69" s="393">
        <v>969</v>
      </c>
      <c r="E69" s="396">
        <f t="shared" si="3"/>
        <v>0.139</v>
      </c>
      <c r="F69" s="319" t="str">
        <f t="shared" si="4"/>
        <v>是</v>
      </c>
      <c r="G69" s="287" t="str">
        <f t="shared" si="5"/>
        <v>项</v>
      </c>
      <c r="H69" s="287" t="e">
        <f>SUMIFS('[3]28'!$C:$C,'[3]28'!$A:$A,A69)</f>
        <v>#VALUE!</v>
      </c>
      <c r="I69" s="287" t="e">
        <f>SUMIFS('[3]28'!$D:$D,'[3]28'!$A:$A,A69)</f>
        <v>#VALUE!</v>
      </c>
    </row>
    <row r="70" ht="38" hidden="1" customHeight="1" spans="1:9">
      <c r="A70" s="364" t="s">
        <v>1393</v>
      </c>
      <c r="B70" s="368" t="s">
        <v>1394</v>
      </c>
      <c r="C70" s="393">
        <v>0</v>
      </c>
      <c r="D70" s="393">
        <v>0</v>
      </c>
      <c r="E70" s="396" t="str">
        <f t="shared" si="3"/>
        <v/>
      </c>
      <c r="F70" s="319" t="str">
        <f t="shared" si="4"/>
        <v>否</v>
      </c>
      <c r="G70" s="287" t="str">
        <f t="shared" si="5"/>
        <v>项</v>
      </c>
      <c r="H70" s="287" t="e">
        <f>SUMIFS('[3]28'!$C:$C,'[3]28'!$A:$A,A70)</f>
        <v>#VALUE!</v>
      </c>
      <c r="I70" s="287" t="e">
        <f>SUMIFS('[3]28'!$D:$D,'[3]28'!$A:$A,A70)</f>
        <v>#VALUE!</v>
      </c>
    </row>
    <row r="71" ht="38" hidden="1" customHeight="1" spans="1:9">
      <c r="A71" s="364" t="s">
        <v>1395</v>
      </c>
      <c r="B71" s="368" t="s">
        <v>1396</v>
      </c>
      <c r="C71" s="393">
        <v>0</v>
      </c>
      <c r="D71" s="393">
        <v>0</v>
      </c>
      <c r="E71" s="396" t="str">
        <f t="shared" si="3"/>
        <v/>
      </c>
      <c r="F71" s="319" t="str">
        <f t="shared" si="4"/>
        <v>否</v>
      </c>
      <c r="G71" s="287" t="str">
        <f t="shared" si="5"/>
        <v>项</v>
      </c>
      <c r="H71" s="287" t="e">
        <f>SUMIFS('[3]28'!$C:$C,'[3]28'!$A:$A,A71)</f>
        <v>#VALUE!</v>
      </c>
      <c r="I71" s="287" t="e">
        <f>SUMIFS('[3]28'!$D:$D,'[3]28'!$A:$A,A71)</f>
        <v>#VALUE!</v>
      </c>
    </row>
    <row r="72" ht="38" hidden="1" customHeight="1" spans="1:9">
      <c r="A72" s="364" t="s">
        <v>1397</v>
      </c>
      <c r="B72" s="331" t="s">
        <v>1398</v>
      </c>
      <c r="C72" s="392">
        <v>0</v>
      </c>
      <c r="D72" s="392">
        <v>0</v>
      </c>
      <c r="E72" s="396" t="str">
        <f t="shared" si="3"/>
        <v/>
      </c>
      <c r="F72" s="319" t="str">
        <f t="shared" si="4"/>
        <v>否</v>
      </c>
      <c r="G72" s="287" t="str">
        <f t="shared" si="5"/>
        <v>款</v>
      </c>
      <c r="H72" s="287" t="e">
        <f>SUMIFS('[3]28'!$C:$C,'[3]28'!$A:$A,A72)</f>
        <v>#VALUE!</v>
      </c>
      <c r="I72" s="287" t="e">
        <f>SUMIFS('[3]28'!$D:$D,'[3]28'!$A:$A,A72)</f>
        <v>#VALUE!</v>
      </c>
    </row>
    <row r="73" ht="38" hidden="1" customHeight="1" spans="1:9">
      <c r="A73" s="364" t="s">
        <v>1399</v>
      </c>
      <c r="B73" s="368" t="s">
        <v>1346</v>
      </c>
      <c r="C73" s="393">
        <v>0</v>
      </c>
      <c r="D73" s="393">
        <v>0</v>
      </c>
      <c r="E73" s="396" t="str">
        <f t="shared" si="3"/>
        <v/>
      </c>
      <c r="F73" s="319" t="str">
        <f t="shared" si="4"/>
        <v>否</v>
      </c>
      <c r="G73" s="287" t="str">
        <f t="shared" si="5"/>
        <v>项</v>
      </c>
      <c r="H73" s="287" t="e">
        <f>SUMIFS('[3]28'!$C:$C,'[3]28'!$A:$A,A73)</f>
        <v>#VALUE!</v>
      </c>
      <c r="I73" s="287" t="e">
        <f>SUMIFS('[3]28'!$D:$D,'[3]28'!$A:$A,A73)</f>
        <v>#VALUE!</v>
      </c>
    </row>
    <row r="74" ht="38" hidden="1" customHeight="1" spans="1:9">
      <c r="A74" s="364" t="s">
        <v>1400</v>
      </c>
      <c r="B74" s="368" t="s">
        <v>1348</v>
      </c>
      <c r="C74" s="393">
        <v>0</v>
      </c>
      <c r="D74" s="393">
        <v>0</v>
      </c>
      <c r="E74" s="396" t="str">
        <f t="shared" si="3"/>
        <v/>
      </c>
      <c r="F74" s="319" t="str">
        <f t="shared" si="4"/>
        <v>否</v>
      </c>
      <c r="G74" s="287" t="str">
        <f t="shared" si="5"/>
        <v>项</v>
      </c>
      <c r="H74" s="287" t="e">
        <f>SUMIFS('[3]28'!$C:$C,'[3]28'!$A:$A,A74)</f>
        <v>#VALUE!</v>
      </c>
      <c r="I74" s="287" t="e">
        <f>SUMIFS('[3]28'!$D:$D,'[3]28'!$A:$A,A74)</f>
        <v>#VALUE!</v>
      </c>
    </row>
    <row r="75" ht="38" hidden="1" customHeight="1" spans="1:9">
      <c r="A75" s="364" t="s">
        <v>1401</v>
      </c>
      <c r="B75" s="368" t="s">
        <v>1402</v>
      </c>
      <c r="C75" s="393">
        <v>0</v>
      </c>
      <c r="D75" s="393">
        <v>0</v>
      </c>
      <c r="E75" s="396" t="str">
        <f t="shared" si="3"/>
        <v/>
      </c>
      <c r="F75" s="319" t="str">
        <f t="shared" si="4"/>
        <v>否</v>
      </c>
      <c r="G75" s="287" t="str">
        <f t="shared" si="5"/>
        <v>项</v>
      </c>
      <c r="H75" s="287" t="e">
        <f>SUMIFS('[3]28'!$C:$C,'[3]28'!$A:$A,A75)</f>
        <v>#VALUE!</v>
      </c>
      <c r="I75" s="287" t="e">
        <f>SUMIFS('[3]28'!$D:$D,'[3]28'!$A:$A,A75)</f>
        <v>#VALUE!</v>
      </c>
    </row>
    <row r="76" ht="38" hidden="1" customHeight="1" spans="1:9">
      <c r="A76" s="364" t="s">
        <v>1403</v>
      </c>
      <c r="B76" s="331" t="s">
        <v>1404</v>
      </c>
      <c r="C76" s="392">
        <v>0</v>
      </c>
      <c r="D76" s="392">
        <v>0</v>
      </c>
      <c r="E76" s="396" t="str">
        <f t="shared" si="3"/>
        <v/>
      </c>
      <c r="F76" s="319" t="str">
        <f t="shared" si="4"/>
        <v>否</v>
      </c>
      <c r="G76" s="287" t="str">
        <f t="shared" si="5"/>
        <v>款</v>
      </c>
      <c r="H76" s="287" t="e">
        <f>SUMIFS('[3]28'!$C:$C,'[3]28'!$A:$A,A76)</f>
        <v>#VALUE!</v>
      </c>
      <c r="I76" s="287" t="e">
        <f>SUMIFS('[3]28'!$D:$D,'[3]28'!$A:$A,A76)</f>
        <v>#VALUE!</v>
      </c>
    </row>
    <row r="77" ht="38" hidden="1" customHeight="1" spans="1:9">
      <c r="A77" s="364" t="s">
        <v>1405</v>
      </c>
      <c r="B77" s="368" t="s">
        <v>1346</v>
      </c>
      <c r="C77" s="393">
        <v>0</v>
      </c>
      <c r="D77" s="393">
        <v>0</v>
      </c>
      <c r="E77" s="396" t="str">
        <f t="shared" si="3"/>
        <v/>
      </c>
      <c r="F77" s="319" t="str">
        <f t="shared" si="4"/>
        <v>否</v>
      </c>
      <c r="G77" s="287" t="str">
        <f t="shared" si="5"/>
        <v>项</v>
      </c>
      <c r="H77" s="287" t="e">
        <f>SUMIFS('[3]28'!$C:$C,'[3]28'!$A:$A,A77)</f>
        <v>#VALUE!</v>
      </c>
      <c r="I77" s="287" t="e">
        <f>SUMIFS('[3]28'!$D:$D,'[3]28'!$A:$A,A77)</f>
        <v>#VALUE!</v>
      </c>
    </row>
    <row r="78" ht="38" hidden="1" customHeight="1" spans="1:9">
      <c r="A78" s="364" t="s">
        <v>1406</v>
      </c>
      <c r="B78" s="368" t="s">
        <v>1348</v>
      </c>
      <c r="C78" s="393">
        <v>0</v>
      </c>
      <c r="D78" s="393">
        <v>0</v>
      </c>
      <c r="E78" s="396" t="str">
        <f t="shared" si="3"/>
        <v/>
      </c>
      <c r="F78" s="319" t="str">
        <f t="shared" si="4"/>
        <v>否</v>
      </c>
      <c r="G78" s="287" t="str">
        <f t="shared" si="5"/>
        <v>项</v>
      </c>
      <c r="H78" s="287" t="e">
        <f>SUMIFS('[3]28'!$C:$C,'[3]28'!$A:$A,A78)</f>
        <v>#VALUE!</v>
      </c>
      <c r="I78" s="287" t="e">
        <f>SUMIFS('[3]28'!$D:$D,'[3]28'!$A:$A,A78)</f>
        <v>#VALUE!</v>
      </c>
    </row>
    <row r="79" s="283" customFormat="1" ht="38" hidden="1" customHeight="1" spans="1:9">
      <c r="A79" s="364" t="s">
        <v>1407</v>
      </c>
      <c r="B79" s="368" t="s">
        <v>1408</v>
      </c>
      <c r="C79" s="393">
        <v>0</v>
      </c>
      <c r="D79" s="393">
        <v>0</v>
      </c>
      <c r="E79" s="396" t="str">
        <f t="shared" si="3"/>
        <v/>
      </c>
      <c r="F79" s="319" t="str">
        <f t="shared" si="4"/>
        <v>否</v>
      </c>
      <c r="G79" s="287" t="str">
        <f t="shared" si="5"/>
        <v>项</v>
      </c>
      <c r="H79" s="287" t="e">
        <f>SUMIFS('[3]28'!$C:$C,'[3]28'!$A:$A,A79)</f>
        <v>#VALUE!</v>
      </c>
      <c r="I79" s="287" t="e">
        <f>SUMIFS('[3]28'!$D:$D,'[3]28'!$A:$A,A79)</f>
        <v>#VALUE!</v>
      </c>
    </row>
    <row r="80" s="283" customFormat="1" ht="38" hidden="1" customHeight="1" spans="1:9">
      <c r="A80" s="364" t="s">
        <v>1409</v>
      </c>
      <c r="B80" s="331" t="s">
        <v>1410</v>
      </c>
      <c r="C80" s="392">
        <v>0</v>
      </c>
      <c r="D80" s="392">
        <v>0</v>
      </c>
      <c r="E80" s="396" t="str">
        <f t="shared" si="3"/>
        <v/>
      </c>
      <c r="F80" s="319" t="str">
        <f t="shared" si="4"/>
        <v>否</v>
      </c>
      <c r="G80" s="287" t="str">
        <f t="shared" si="5"/>
        <v>款</v>
      </c>
      <c r="H80" s="287" t="e">
        <f>SUMIFS('[3]28'!$C:$C,'[3]28'!$A:$A,A80)</f>
        <v>#VALUE!</v>
      </c>
      <c r="I80" s="287" t="e">
        <f>SUMIFS('[3]28'!$D:$D,'[3]28'!$A:$A,A80)</f>
        <v>#VALUE!</v>
      </c>
    </row>
    <row r="81" s="283" customFormat="1" ht="38" hidden="1" customHeight="1" spans="1:9">
      <c r="A81" s="364" t="s">
        <v>1411</v>
      </c>
      <c r="B81" s="368" t="s">
        <v>1380</v>
      </c>
      <c r="C81" s="393">
        <v>0</v>
      </c>
      <c r="D81" s="393">
        <v>0</v>
      </c>
      <c r="E81" s="396" t="str">
        <f t="shared" si="3"/>
        <v/>
      </c>
      <c r="F81" s="319" t="str">
        <f t="shared" si="4"/>
        <v>否</v>
      </c>
      <c r="G81" s="287" t="str">
        <f t="shared" si="5"/>
        <v>项</v>
      </c>
      <c r="H81" s="287" t="e">
        <f>SUMIFS('[3]28'!$C:$C,'[3]28'!$A:$A,A81)</f>
        <v>#VALUE!</v>
      </c>
      <c r="I81" s="287" t="e">
        <f>SUMIFS('[3]28'!$D:$D,'[3]28'!$A:$A,A81)</f>
        <v>#VALUE!</v>
      </c>
    </row>
    <row r="82" s="283" customFormat="1" ht="38" hidden="1" customHeight="1" spans="1:9">
      <c r="A82" s="364" t="s">
        <v>1412</v>
      </c>
      <c r="B82" s="368" t="s">
        <v>1382</v>
      </c>
      <c r="C82" s="393">
        <v>0</v>
      </c>
      <c r="D82" s="393">
        <v>0</v>
      </c>
      <c r="E82" s="396" t="str">
        <f t="shared" si="3"/>
        <v/>
      </c>
      <c r="F82" s="319" t="str">
        <f t="shared" si="4"/>
        <v>否</v>
      </c>
      <c r="G82" s="287" t="str">
        <f t="shared" si="5"/>
        <v>项</v>
      </c>
      <c r="H82" s="287" t="e">
        <f>SUMIFS('[3]28'!$C:$C,'[3]28'!$A:$A,A82)</f>
        <v>#VALUE!</v>
      </c>
      <c r="I82" s="287" t="e">
        <f>SUMIFS('[3]28'!$D:$D,'[3]28'!$A:$A,A82)</f>
        <v>#VALUE!</v>
      </c>
    </row>
    <row r="83" s="283" customFormat="1" ht="38" hidden="1" customHeight="1" spans="1:9">
      <c r="A83" s="364" t="s">
        <v>1413</v>
      </c>
      <c r="B83" s="368" t="s">
        <v>1384</v>
      </c>
      <c r="C83" s="393">
        <v>0</v>
      </c>
      <c r="D83" s="393">
        <v>0</v>
      </c>
      <c r="E83" s="396" t="str">
        <f t="shared" si="3"/>
        <v/>
      </c>
      <c r="F83" s="319" t="str">
        <f t="shared" si="4"/>
        <v>否</v>
      </c>
      <c r="G83" s="287" t="str">
        <f t="shared" si="5"/>
        <v>项</v>
      </c>
      <c r="H83" s="287" t="e">
        <f>SUMIFS('[3]28'!$C:$C,'[3]28'!$A:$A,A83)</f>
        <v>#VALUE!</v>
      </c>
      <c r="I83" s="287" t="e">
        <f>SUMIFS('[3]28'!$D:$D,'[3]28'!$A:$A,A83)</f>
        <v>#VALUE!</v>
      </c>
    </row>
    <row r="84" s="283" customFormat="1" ht="38" hidden="1" customHeight="1" spans="1:9">
      <c r="A84" s="364" t="s">
        <v>1414</v>
      </c>
      <c r="B84" s="368" t="s">
        <v>1386</v>
      </c>
      <c r="C84" s="393">
        <v>0</v>
      </c>
      <c r="D84" s="393">
        <v>0</v>
      </c>
      <c r="E84" s="396" t="str">
        <f t="shared" si="3"/>
        <v/>
      </c>
      <c r="F84" s="319" t="str">
        <f t="shared" si="4"/>
        <v>否</v>
      </c>
      <c r="G84" s="287" t="str">
        <f t="shared" si="5"/>
        <v>项</v>
      </c>
      <c r="H84" s="287" t="e">
        <f>SUMIFS('[3]28'!$C:$C,'[3]28'!$A:$A,A84)</f>
        <v>#VALUE!</v>
      </c>
      <c r="I84" s="287" t="e">
        <f>SUMIFS('[3]28'!$D:$D,'[3]28'!$A:$A,A84)</f>
        <v>#VALUE!</v>
      </c>
    </row>
    <row r="85" s="283" customFormat="1" ht="38" hidden="1" customHeight="1" spans="1:9">
      <c r="A85" s="364" t="s">
        <v>1415</v>
      </c>
      <c r="B85" s="368" t="s">
        <v>1416</v>
      </c>
      <c r="C85" s="393">
        <v>0</v>
      </c>
      <c r="D85" s="393">
        <v>0</v>
      </c>
      <c r="E85" s="396" t="str">
        <f t="shared" si="3"/>
        <v/>
      </c>
      <c r="F85" s="319" t="str">
        <f t="shared" si="4"/>
        <v>否</v>
      </c>
      <c r="G85" s="287" t="str">
        <f t="shared" si="5"/>
        <v>项</v>
      </c>
      <c r="H85" s="287" t="e">
        <f>SUMIFS('[3]28'!$C:$C,'[3]28'!$A:$A,A85)</f>
        <v>#VALUE!</v>
      </c>
      <c r="I85" s="287" t="e">
        <f>SUMIFS('[3]28'!$D:$D,'[3]28'!$A:$A,A85)</f>
        <v>#VALUE!</v>
      </c>
    </row>
    <row r="86" s="283" customFormat="1" ht="38" hidden="1" customHeight="1" spans="1:9">
      <c r="A86" s="364" t="s">
        <v>1417</v>
      </c>
      <c r="B86" s="331" t="s">
        <v>1418</v>
      </c>
      <c r="C86" s="392">
        <v>0</v>
      </c>
      <c r="D86" s="392">
        <v>0</v>
      </c>
      <c r="E86" s="396" t="str">
        <f t="shared" si="3"/>
        <v/>
      </c>
      <c r="F86" s="319" t="str">
        <f t="shared" si="4"/>
        <v>否</v>
      </c>
      <c r="G86" s="287" t="str">
        <f t="shared" si="5"/>
        <v>款</v>
      </c>
      <c r="H86" s="287" t="e">
        <f>SUMIFS('[3]28'!$C:$C,'[3]28'!$A:$A,A86)</f>
        <v>#VALUE!</v>
      </c>
      <c r="I86" s="287" t="e">
        <f>SUMIFS('[3]28'!$D:$D,'[3]28'!$A:$A,A86)</f>
        <v>#VALUE!</v>
      </c>
    </row>
    <row r="87" s="283" customFormat="1" ht="38" hidden="1" customHeight="1" spans="1:9">
      <c r="A87" s="364" t="s">
        <v>1419</v>
      </c>
      <c r="B87" s="368" t="s">
        <v>1392</v>
      </c>
      <c r="C87" s="393">
        <v>0</v>
      </c>
      <c r="D87" s="393">
        <v>0</v>
      </c>
      <c r="E87" s="396" t="str">
        <f t="shared" si="3"/>
        <v/>
      </c>
      <c r="F87" s="319" t="str">
        <f t="shared" si="4"/>
        <v>否</v>
      </c>
      <c r="G87" s="287" t="str">
        <f t="shared" si="5"/>
        <v>项</v>
      </c>
      <c r="H87" s="287" t="e">
        <f>SUMIFS('[3]28'!$C:$C,'[3]28'!$A:$A,A87)</f>
        <v>#VALUE!</v>
      </c>
      <c r="I87" s="287" t="e">
        <f>SUMIFS('[3]28'!$D:$D,'[3]28'!$A:$A,A87)</f>
        <v>#VALUE!</v>
      </c>
    </row>
    <row r="88" s="283" customFormat="1" ht="38" hidden="1" customHeight="1" spans="1:9">
      <c r="A88" s="364" t="s">
        <v>1420</v>
      </c>
      <c r="B88" s="368" t="s">
        <v>1421</v>
      </c>
      <c r="C88" s="393">
        <v>0</v>
      </c>
      <c r="D88" s="393">
        <v>0</v>
      </c>
      <c r="E88" s="396" t="str">
        <f t="shared" si="3"/>
        <v/>
      </c>
      <c r="F88" s="319" t="str">
        <f t="shared" si="4"/>
        <v>否</v>
      </c>
      <c r="G88" s="287" t="str">
        <f t="shared" si="5"/>
        <v>项</v>
      </c>
      <c r="H88" s="287" t="e">
        <f>SUMIFS('[3]28'!$C:$C,'[3]28'!$A:$A,A88)</f>
        <v>#VALUE!</v>
      </c>
      <c r="I88" s="287" t="e">
        <f>SUMIFS('[3]28'!$D:$D,'[3]28'!$A:$A,A88)</f>
        <v>#VALUE!</v>
      </c>
    </row>
    <row r="89" s="283" customFormat="1" ht="38" hidden="1" customHeight="1" spans="1:9">
      <c r="A89" s="364" t="s">
        <v>1422</v>
      </c>
      <c r="B89" s="331" t="s">
        <v>1423</v>
      </c>
      <c r="C89" s="392">
        <v>0</v>
      </c>
      <c r="D89" s="392">
        <v>0</v>
      </c>
      <c r="E89" s="396" t="str">
        <f t="shared" si="3"/>
        <v/>
      </c>
      <c r="F89" s="319" t="str">
        <f t="shared" si="4"/>
        <v>否</v>
      </c>
      <c r="G89" s="287" t="str">
        <f t="shared" si="5"/>
        <v>款</v>
      </c>
      <c r="H89" s="287" t="e">
        <f>SUMIFS('[3]28'!$C:$C,'[3]28'!$A:$A,A89)</f>
        <v>#VALUE!</v>
      </c>
      <c r="I89" s="287" t="e">
        <f>SUMIFS('[3]28'!$D:$D,'[3]28'!$A:$A,A89)</f>
        <v>#VALUE!</v>
      </c>
    </row>
    <row r="90" s="283" customFormat="1" ht="38" hidden="1" customHeight="1" spans="1:9">
      <c r="A90" s="364" t="s">
        <v>1424</v>
      </c>
      <c r="B90" s="368" t="s">
        <v>1346</v>
      </c>
      <c r="C90" s="393">
        <v>0</v>
      </c>
      <c r="D90" s="393">
        <v>0</v>
      </c>
      <c r="E90" s="396" t="str">
        <f t="shared" si="3"/>
        <v/>
      </c>
      <c r="F90" s="319" t="str">
        <f t="shared" si="4"/>
        <v>否</v>
      </c>
      <c r="G90" s="287" t="str">
        <f t="shared" si="5"/>
        <v>项</v>
      </c>
      <c r="H90" s="287" t="e">
        <f>SUMIFS('[3]28'!$C:$C,'[3]28'!$A:$A,A90)</f>
        <v>#VALUE!</v>
      </c>
      <c r="I90" s="287" t="e">
        <f>SUMIFS('[3]28'!$D:$D,'[3]28'!$A:$A,A90)</f>
        <v>#VALUE!</v>
      </c>
    </row>
    <row r="91" s="283" customFormat="1" ht="38" hidden="1" customHeight="1" spans="1:9">
      <c r="A91" s="364" t="s">
        <v>1425</v>
      </c>
      <c r="B91" s="368" t="s">
        <v>1348</v>
      </c>
      <c r="C91" s="393">
        <v>0</v>
      </c>
      <c r="D91" s="393">
        <v>0</v>
      </c>
      <c r="E91" s="396" t="str">
        <f t="shared" si="3"/>
        <v/>
      </c>
      <c r="F91" s="319" t="str">
        <f t="shared" si="4"/>
        <v>否</v>
      </c>
      <c r="G91" s="287" t="str">
        <f t="shared" si="5"/>
        <v>项</v>
      </c>
      <c r="H91" s="287" t="e">
        <f>SUMIFS('[3]28'!$C:$C,'[3]28'!$A:$A,A91)</f>
        <v>#VALUE!</v>
      </c>
      <c r="I91" s="287" t="e">
        <f>SUMIFS('[3]28'!$D:$D,'[3]28'!$A:$A,A91)</f>
        <v>#VALUE!</v>
      </c>
    </row>
    <row r="92" s="283" customFormat="1" ht="38" hidden="1" customHeight="1" spans="1:9">
      <c r="A92" s="364" t="s">
        <v>1426</v>
      </c>
      <c r="B92" s="368" t="s">
        <v>1350</v>
      </c>
      <c r="C92" s="393">
        <v>0</v>
      </c>
      <c r="D92" s="393">
        <v>0</v>
      </c>
      <c r="E92" s="396" t="str">
        <f t="shared" si="3"/>
        <v/>
      </c>
      <c r="F92" s="319" t="str">
        <f t="shared" si="4"/>
        <v>否</v>
      </c>
      <c r="G92" s="287" t="str">
        <f t="shared" si="5"/>
        <v>项</v>
      </c>
      <c r="H92" s="287" t="e">
        <f>SUMIFS('[3]28'!$C:$C,'[3]28'!$A:$A,A92)</f>
        <v>#VALUE!</v>
      </c>
      <c r="I92" s="287" t="e">
        <f>SUMIFS('[3]28'!$D:$D,'[3]28'!$A:$A,A92)</f>
        <v>#VALUE!</v>
      </c>
    </row>
    <row r="93" s="283" customFormat="1" ht="38" hidden="1" customHeight="1" spans="1:9">
      <c r="A93" s="364" t="s">
        <v>1427</v>
      </c>
      <c r="B93" s="368" t="s">
        <v>1352</v>
      </c>
      <c r="C93" s="393">
        <v>0</v>
      </c>
      <c r="D93" s="393">
        <v>0</v>
      </c>
      <c r="E93" s="396" t="str">
        <f t="shared" si="3"/>
        <v/>
      </c>
      <c r="F93" s="319" t="str">
        <f t="shared" si="4"/>
        <v>否</v>
      </c>
      <c r="G93" s="287" t="str">
        <f t="shared" si="5"/>
        <v>项</v>
      </c>
      <c r="H93" s="287" t="e">
        <f>SUMIFS('[3]28'!$C:$C,'[3]28'!$A:$A,A93)</f>
        <v>#VALUE!</v>
      </c>
      <c r="I93" s="287" t="e">
        <f>SUMIFS('[3]28'!$D:$D,'[3]28'!$A:$A,A93)</f>
        <v>#VALUE!</v>
      </c>
    </row>
    <row r="94" ht="38" hidden="1" customHeight="1" spans="1:9">
      <c r="A94" s="364" t="s">
        <v>1428</v>
      </c>
      <c r="B94" s="368" t="s">
        <v>1358</v>
      </c>
      <c r="C94" s="393">
        <v>0</v>
      </c>
      <c r="D94" s="393">
        <v>0</v>
      </c>
      <c r="E94" s="396" t="str">
        <f t="shared" si="3"/>
        <v/>
      </c>
      <c r="F94" s="319" t="str">
        <f t="shared" si="4"/>
        <v>否</v>
      </c>
      <c r="G94" s="287" t="str">
        <f t="shared" si="5"/>
        <v>项</v>
      </c>
      <c r="H94" s="287" t="e">
        <f>SUMIFS('[3]28'!$C:$C,'[3]28'!$A:$A,A94)</f>
        <v>#VALUE!</v>
      </c>
      <c r="I94" s="287" t="e">
        <f>SUMIFS('[3]28'!$D:$D,'[3]28'!$A:$A,A94)</f>
        <v>#VALUE!</v>
      </c>
    </row>
    <row r="95" ht="38" hidden="1" customHeight="1" spans="1:9">
      <c r="A95" s="364" t="s">
        <v>1429</v>
      </c>
      <c r="B95" s="368" t="s">
        <v>1362</v>
      </c>
      <c r="C95" s="393">
        <v>0</v>
      </c>
      <c r="D95" s="393">
        <v>0</v>
      </c>
      <c r="E95" s="396" t="str">
        <f t="shared" si="3"/>
        <v/>
      </c>
      <c r="F95" s="319" t="str">
        <f t="shared" si="4"/>
        <v>否</v>
      </c>
      <c r="G95" s="287" t="str">
        <f t="shared" si="5"/>
        <v>项</v>
      </c>
      <c r="H95" s="287" t="e">
        <f>SUMIFS('[3]28'!$C:$C,'[3]28'!$A:$A,A95)</f>
        <v>#VALUE!</v>
      </c>
      <c r="I95" s="287" t="e">
        <f>SUMIFS('[3]28'!$D:$D,'[3]28'!$A:$A,A95)</f>
        <v>#VALUE!</v>
      </c>
    </row>
    <row r="96" ht="38" hidden="1" customHeight="1" spans="1:9">
      <c r="A96" s="364" t="s">
        <v>1430</v>
      </c>
      <c r="B96" s="368" t="s">
        <v>1364</v>
      </c>
      <c r="C96" s="393">
        <v>0</v>
      </c>
      <c r="D96" s="393">
        <v>0</v>
      </c>
      <c r="E96" s="396" t="str">
        <f t="shared" si="3"/>
        <v/>
      </c>
      <c r="F96" s="319" t="str">
        <f t="shared" si="4"/>
        <v>否</v>
      </c>
      <c r="G96" s="287" t="str">
        <f t="shared" si="5"/>
        <v>项</v>
      </c>
      <c r="H96" s="287" t="e">
        <f>SUMIFS('[3]28'!$C:$C,'[3]28'!$A:$A,A96)</f>
        <v>#VALUE!</v>
      </c>
      <c r="I96" s="287" t="e">
        <f>SUMIFS('[3]28'!$D:$D,'[3]28'!$A:$A,A96)</f>
        <v>#VALUE!</v>
      </c>
    </row>
    <row r="97" s="283" customFormat="1" ht="38" hidden="1" customHeight="1" spans="1:9">
      <c r="A97" s="364" t="s">
        <v>1431</v>
      </c>
      <c r="B97" s="368" t="s">
        <v>1432</v>
      </c>
      <c r="C97" s="393">
        <v>0</v>
      </c>
      <c r="D97" s="393">
        <v>0</v>
      </c>
      <c r="E97" s="396" t="str">
        <f t="shared" si="3"/>
        <v/>
      </c>
      <c r="F97" s="319" t="str">
        <f t="shared" si="4"/>
        <v>否</v>
      </c>
      <c r="G97" s="287" t="str">
        <f t="shared" si="5"/>
        <v>项</v>
      </c>
      <c r="H97" s="287" t="e">
        <f>SUMIFS('[3]28'!$C:$C,'[3]28'!$A:$A,A97)</f>
        <v>#VALUE!</v>
      </c>
      <c r="I97" s="287" t="e">
        <f>SUMIFS('[3]28'!$D:$D,'[3]28'!$A:$A,A97)</f>
        <v>#VALUE!</v>
      </c>
    </row>
    <row r="98" s="283" customFormat="1" ht="38" customHeight="1" spans="1:9">
      <c r="A98" s="391" t="s">
        <v>92</v>
      </c>
      <c r="B98" s="365" t="s">
        <v>1433</v>
      </c>
      <c r="C98" s="366">
        <v>130</v>
      </c>
      <c r="D98" s="366">
        <v>853</v>
      </c>
      <c r="E98" s="395">
        <f t="shared" si="3"/>
        <v>5.5615</v>
      </c>
      <c r="F98" s="319" t="str">
        <f t="shared" si="4"/>
        <v>是</v>
      </c>
      <c r="G98" s="287" t="str">
        <f t="shared" si="5"/>
        <v>类</v>
      </c>
      <c r="H98" s="287" t="e">
        <f>SUMIFS('[3]28'!$C:$C,'[3]28'!$A:$A,A98)</f>
        <v>#VALUE!</v>
      </c>
      <c r="I98" s="287" t="e">
        <f>SUMIFS('[3]28'!$D:$D,'[3]28'!$A:$A,A98)</f>
        <v>#VALUE!</v>
      </c>
    </row>
    <row r="99" ht="38" hidden="1" customHeight="1" spans="1:9">
      <c r="A99" s="364" t="s">
        <v>1434</v>
      </c>
      <c r="B99" s="331" t="s">
        <v>1435</v>
      </c>
      <c r="C99" s="392">
        <v>5</v>
      </c>
      <c r="D99" s="392">
        <v>700</v>
      </c>
      <c r="E99" s="396">
        <f t="shared" si="3"/>
        <v>139</v>
      </c>
      <c r="F99" s="319" t="str">
        <f t="shared" si="4"/>
        <v>是</v>
      </c>
      <c r="G99" s="287" t="str">
        <f t="shared" si="5"/>
        <v>款</v>
      </c>
      <c r="H99" s="287" t="e">
        <f>SUMIFS('[3]28'!$C:$C,'[3]28'!$A:$A,A99)</f>
        <v>#VALUE!</v>
      </c>
      <c r="I99" s="287" t="e">
        <f>SUMIFS('[3]28'!$D:$D,'[3]28'!$A:$A,A99)</f>
        <v>#VALUE!</v>
      </c>
    </row>
    <row r="100" s="283" customFormat="1" ht="38" hidden="1" customHeight="1" spans="1:9">
      <c r="A100" s="364" t="s">
        <v>1436</v>
      </c>
      <c r="B100" s="368" t="s">
        <v>1316</v>
      </c>
      <c r="C100" s="393">
        <v>0</v>
      </c>
      <c r="D100" s="393">
        <v>345</v>
      </c>
      <c r="E100" s="396" t="str">
        <f t="shared" si="3"/>
        <v/>
      </c>
      <c r="F100" s="319" t="str">
        <f t="shared" si="4"/>
        <v>是</v>
      </c>
      <c r="G100" s="287" t="str">
        <f t="shared" si="5"/>
        <v>项</v>
      </c>
      <c r="H100" s="287" t="e">
        <f>SUMIFS('[3]28'!$C:$C,'[3]28'!$A:$A,A100)</f>
        <v>#VALUE!</v>
      </c>
      <c r="I100" s="287" t="e">
        <f>SUMIFS('[3]28'!$D:$D,'[3]28'!$A:$A,A100)</f>
        <v>#VALUE!</v>
      </c>
    </row>
    <row r="101" s="283" customFormat="1" ht="38" hidden="1" customHeight="1" spans="1:9">
      <c r="A101" s="364" t="s">
        <v>1437</v>
      </c>
      <c r="B101" s="368" t="s">
        <v>1438</v>
      </c>
      <c r="C101" s="393">
        <v>0</v>
      </c>
      <c r="D101" s="393">
        <v>0</v>
      </c>
      <c r="E101" s="396" t="str">
        <f t="shared" si="3"/>
        <v/>
      </c>
      <c r="F101" s="319" t="str">
        <f t="shared" si="4"/>
        <v>否</v>
      </c>
      <c r="G101" s="287" t="str">
        <f t="shared" si="5"/>
        <v>项</v>
      </c>
      <c r="H101" s="287" t="e">
        <f>SUMIFS('[3]28'!$C:$C,'[3]28'!$A:$A,A101)</f>
        <v>#VALUE!</v>
      </c>
      <c r="I101" s="287" t="e">
        <f>SUMIFS('[3]28'!$D:$D,'[3]28'!$A:$A,A101)</f>
        <v>#VALUE!</v>
      </c>
    </row>
    <row r="102" s="283" customFormat="1" ht="38" hidden="1" customHeight="1" spans="1:9">
      <c r="A102" s="364" t="s">
        <v>1439</v>
      </c>
      <c r="B102" s="368" t="s">
        <v>1440</v>
      </c>
      <c r="C102" s="393">
        <v>0</v>
      </c>
      <c r="D102" s="393">
        <v>0</v>
      </c>
      <c r="E102" s="396" t="str">
        <f t="shared" si="3"/>
        <v/>
      </c>
      <c r="F102" s="319" t="str">
        <f t="shared" si="4"/>
        <v>否</v>
      </c>
      <c r="G102" s="287" t="str">
        <f t="shared" si="5"/>
        <v>项</v>
      </c>
      <c r="H102" s="287" t="e">
        <f>SUMIFS('[3]28'!$C:$C,'[3]28'!$A:$A,A102)</f>
        <v>#VALUE!</v>
      </c>
      <c r="I102" s="287" t="e">
        <f>SUMIFS('[3]28'!$D:$D,'[3]28'!$A:$A,A102)</f>
        <v>#VALUE!</v>
      </c>
    </row>
    <row r="103" s="283" customFormat="1" ht="38" hidden="1" customHeight="1" spans="1:9">
      <c r="A103" s="364" t="s">
        <v>1441</v>
      </c>
      <c r="B103" s="368" t="s">
        <v>1442</v>
      </c>
      <c r="C103" s="393">
        <v>5</v>
      </c>
      <c r="D103" s="393">
        <v>355</v>
      </c>
      <c r="E103" s="396">
        <f t="shared" si="3"/>
        <v>70</v>
      </c>
      <c r="F103" s="319" t="str">
        <f t="shared" si="4"/>
        <v>是</v>
      </c>
      <c r="G103" s="287" t="str">
        <f t="shared" si="5"/>
        <v>项</v>
      </c>
      <c r="H103" s="287" t="e">
        <f>SUMIFS('[3]28'!$C:$C,'[3]28'!$A:$A,A103)</f>
        <v>#VALUE!</v>
      </c>
      <c r="I103" s="287" t="e">
        <f>SUMIFS('[3]28'!$D:$D,'[3]28'!$A:$A,A103)</f>
        <v>#VALUE!</v>
      </c>
    </row>
    <row r="104" s="283" customFormat="1" ht="38" hidden="1" customHeight="1" spans="1:9">
      <c r="A104" s="364" t="s">
        <v>1443</v>
      </c>
      <c r="B104" s="368" t="s">
        <v>1444</v>
      </c>
      <c r="C104" s="393">
        <v>0</v>
      </c>
      <c r="D104" s="393">
        <v>0</v>
      </c>
      <c r="E104" s="396" t="str">
        <f t="shared" si="3"/>
        <v/>
      </c>
      <c r="F104" s="319" t="str">
        <f t="shared" si="4"/>
        <v>否</v>
      </c>
      <c r="G104" s="287" t="str">
        <f t="shared" si="5"/>
        <v>款</v>
      </c>
      <c r="H104" s="287" t="e">
        <f>SUMIFS('[3]28'!$C:$C,'[3]28'!$A:$A,A104)</f>
        <v>#VALUE!</v>
      </c>
      <c r="I104" s="287" t="e">
        <f>SUMIFS('[3]28'!$D:$D,'[3]28'!$A:$A,A104)</f>
        <v>#VALUE!</v>
      </c>
    </row>
    <row r="105" ht="38" hidden="1" customHeight="1" spans="1:9">
      <c r="A105" s="364" t="s">
        <v>1445</v>
      </c>
      <c r="B105" s="368" t="s">
        <v>1316</v>
      </c>
      <c r="C105" s="393">
        <v>0</v>
      </c>
      <c r="D105" s="393">
        <v>0</v>
      </c>
      <c r="E105" s="396" t="str">
        <f t="shared" si="3"/>
        <v/>
      </c>
      <c r="F105" s="319" t="str">
        <f t="shared" si="4"/>
        <v>否</v>
      </c>
      <c r="G105" s="287" t="str">
        <f t="shared" si="5"/>
        <v>项</v>
      </c>
      <c r="H105" s="287" t="e">
        <f>SUMIFS('[3]28'!$C:$C,'[3]28'!$A:$A,A105)</f>
        <v>#VALUE!</v>
      </c>
      <c r="I105" s="287" t="e">
        <f>SUMIFS('[3]28'!$D:$D,'[3]28'!$A:$A,A105)</f>
        <v>#VALUE!</v>
      </c>
    </row>
    <row r="106" s="283" customFormat="1" ht="38" hidden="1" customHeight="1" spans="1:9">
      <c r="A106" s="364" t="s">
        <v>1446</v>
      </c>
      <c r="B106" s="368" t="s">
        <v>1438</v>
      </c>
      <c r="C106" s="393">
        <v>0</v>
      </c>
      <c r="D106" s="393">
        <v>0</v>
      </c>
      <c r="E106" s="396" t="str">
        <f t="shared" si="3"/>
        <v/>
      </c>
      <c r="F106" s="319" t="str">
        <f t="shared" si="4"/>
        <v>否</v>
      </c>
      <c r="G106" s="287" t="str">
        <f t="shared" si="5"/>
        <v>项</v>
      </c>
      <c r="H106" s="287" t="e">
        <f>SUMIFS('[3]28'!$C:$C,'[3]28'!$A:$A,A106)</f>
        <v>#VALUE!</v>
      </c>
      <c r="I106" s="287" t="e">
        <f>SUMIFS('[3]28'!$D:$D,'[3]28'!$A:$A,A106)</f>
        <v>#VALUE!</v>
      </c>
    </row>
    <row r="107" s="283" customFormat="1" ht="38" hidden="1" customHeight="1" spans="1:9">
      <c r="A107" s="364" t="s">
        <v>1447</v>
      </c>
      <c r="B107" s="368" t="s">
        <v>1448</v>
      </c>
      <c r="C107" s="393">
        <v>0</v>
      </c>
      <c r="D107" s="393">
        <v>0</v>
      </c>
      <c r="E107" s="396" t="str">
        <f t="shared" si="3"/>
        <v/>
      </c>
      <c r="F107" s="319" t="str">
        <f t="shared" si="4"/>
        <v>否</v>
      </c>
      <c r="G107" s="287" t="str">
        <f t="shared" si="5"/>
        <v>项</v>
      </c>
      <c r="H107" s="287" t="e">
        <f>SUMIFS('[3]28'!$C:$C,'[3]28'!$A:$A,A107)</f>
        <v>#VALUE!</v>
      </c>
      <c r="I107" s="287" t="e">
        <f>SUMIFS('[3]28'!$D:$D,'[3]28'!$A:$A,A107)</f>
        <v>#VALUE!</v>
      </c>
    </row>
    <row r="108" s="283" customFormat="1" ht="38" hidden="1" customHeight="1" spans="1:9">
      <c r="A108" s="364" t="s">
        <v>1449</v>
      </c>
      <c r="B108" s="368" t="s">
        <v>1450</v>
      </c>
      <c r="C108" s="393">
        <v>0</v>
      </c>
      <c r="D108" s="393">
        <v>0</v>
      </c>
      <c r="E108" s="396" t="str">
        <f t="shared" si="3"/>
        <v/>
      </c>
      <c r="F108" s="319" t="str">
        <f t="shared" si="4"/>
        <v>否</v>
      </c>
      <c r="G108" s="287" t="str">
        <f t="shared" si="5"/>
        <v>项</v>
      </c>
      <c r="H108" s="287" t="e">
        <f>SUMIFS('[3]28'!$C:$C,'[3]28'!$A:$A,A108)</f>
        <v>#VALUE!</v>
      </c>
      <c r="I108" s="287" t="e">
        <f>SUMIFS('[3]28'!$D:$D,'[3]28'!$A:$A,A108)</f>
        <v>#VALUE!</v>
      </c>
    </row>
    <row r="109" ht="38" hidden="1" customHeight="1" spans="1:9">
      <c r="A109" s="364" t="s">
        <v>1451</v>
      </c>
      <c r="B109" s="331" t="s">
        <v>1452</v>
      </c>
      <c r="C109" s="392">
        <v>0</v>
      </c>
      <c r="D109" s="392">
        <v>0</v>
      </c>
      <c r="E109" s="396" t="str">
        <f t="shared" si="3"/>
        <v/>
      </c>
      <c r="F109" s="319" t="str">
        <f t="shared" si="4"/>
        <v>否</v>
      </c>
      <c r="G109" s="287" t="str">
        <f t="shared" si="5"/>
        <v>款</v>
      </c>
      <c r="H109" s="287" t="e">
        <f>SUMIFS('[3]28'!$C:$C,'[3]28'!$A:$A,A109)</f>
        <v>#VALUE!</v>
      </c>
      <c r="I109" s="287" t="e">
        <f>SUMIFS('[3]28'!$D:$D,'[3]28'!$A:$A,A109)</f>
        <v>#VALUE!</v>
      </c>
    </row>
    <row r="110" s="283" customFormat="1" ht="38" hidden="1" customHeight="1" spans="1:9">
      <c r="A110" s="364" t="s">
        <v>1453</v>
      </c>
      <c r="B110" s="368" t="s">
        <v>1454</v>
      </c>
      <c r="C110" s="393">
        <v>0</v>
      </c>
      <c r="D110" s="393">
        <v>0</v>
      </c>
      <c r="E110" s="396" t="str">
        <f t="shared" si="3"/>
        <v/>
      </c>
      <c r="F110" s="319" t="str">
        <f t="shared" si="4"/>
        <v>否</v>
      </c>
      <c r="G110" s="287" t="str">
        <f t="shared" si="5"/>
        <v>项</v>
      </c>
      <c r="H110" s="287" t="e">
        <f>SUMIFS('[3]28'!$C:$C,'[3]28'!$A:$A,A110)</f>
        <v>#VALUE!</v>
      </c>
      <c r="I110" s="287" t="e">
        <f>SUMIFS('[3]28'!$D:$D,'[3]28'!$A:$A,A110)</f>
        <v>#VALUE!</v>
      </c>
    </row>
    <row r="111" s="283" customFormat="1" ht="38" hidden="1" customHeight="1" spans="1:9">
      <c r="A111" s="364" t="s">
        <v>1455</v>
      </c>
      <c r="B111" s="368" t="s">
        <v>1456</v>
      </c>
      <c r="C111" s="393">
        <v>0</v>
      </c>
      <c r="D111" s="393">
        <v>0</v>
      </c>
      <c r="E111" s="396" t="str">
        <f t="shared" si="3"/>
        <v/>
      </c>
      <c r="F111" s="319" t="str">
        <f t="shared" si="4"/>
        <v>否</v>
      </c>
      <c r="G111" s="287" t="str">
        <f t="shared" si="5"/>
        <v>项</v>
      </c>
      <c r="H111" s="287" t="e">
        <f>SUMIFS('[3]28'!$C:$C,'[3]28'!$A:$A,A111)</f>
        <v>#VALUE!</v>
      </c>
      <c r="I111" s="287" t="e">
        <f>SUMIFS('[3]28'!$D:$D,'[3]28'!$A:$A,A111)</f>
        <v>#VALUE!</v>
      </c>
    </row>
    <row r="112" s="283" customFormat="1" ht="38" hidden="1" customHeight="1" spans="1:9">
      <c r="A112" s="364" t="s">
        <v>1457</v>
      </c>
      <c r="B112" s="368" t="s">
        <v>1458</v>
      </c>
      <c r="C112" s="393">
        <v>0</v>
      </c>
      <c r="D112" s="393">
        <v>0</v>
      </c>
      <c r="E112" s="396" t="str">
        <f t="shared" si="3"/>
        <v/>
      </c>
      <c r="F112" s="319" t="str">
        <f t="shared" si="4"/>
        <v>否</v>
      </c>
      <c r="G112" s="287" t="str">
        <f t="shared" si="5"/>
        <v>项</v>
      </c>
      <c r="H112" s="287" t="e">
        <f>SUMIFS('[3]28'!$C:$C,'[3]28'!$A:$A,A112)</f>
        <v>#VALUE!</v>
      </c>
      <c r="I112" s="287" t="e">
        <f>SUMIFS('[3]28'!$D:$D,'[3]28'!$A:$A,A112)</f>
        <v>#VALUE!</v>
      </c>
    </row>
    <row r="113" ht="38" hidden="1" customHeight="1" spans="1:9">
      <c r="A113" s="364" t="s">
        <v>1459</v>
      </c>
      <c r="B113" s="368" t="s">
        <v>1460</v>
      </c>
      <c r="C113" s="393">
        <v>0</v>
      </c>
      <c r="D113" s="393">
        <v>0</v>
      </c>
      <c r="E113" s="396" t="str">
        <f t="shared" si="3"/>
        <v/>
      </c>
      <c r="F113" s="319" t="str">
        <f t="shared" si="4"/>
        <v>否</v>
      </c>
      <c r="G113" s="287" t="str">
        <f t="shared" si="5"/>
        <v>项</v>
      </c>
      <c r="H113" s="287" t="e">
        <f>SUMIFS('[3]28'!$C:$C,'[3]28'!$A:$A,A113)</f>
        <v>#VALUE!</v>
      </c>
      <c r="I113" s="287" t="e">
        <f>SUMIFS('[3]28'!$D:$D,'[3]28'!$A:$A,A113)</f>
        <v>#VALUE!</v>
      </c>
    </row>
    <row r="114" s="283" customFormat="1" ht="38" hidden="1" customHeight="1" spans="1:9">
      <c r="A114" s="397">
        <v>21370</v>
      </c>
      <c r="B114" s="331" t="s">
        <v>1461</v>
      </c>
      <c r="C114" s="392">
        <v>0</v>
      </c>
      <c r="D114" s="392">
        <v>0</v>
      </c>
      <c r="E114" s="396" t="str">
        <f t="shared" si="3"/>
        <v/>
      </c>
      <c r="F114" s="319" t="str">
        <f t="shared" si="4"/>
        <v>否</v>
      </c>
      <c r="G114" s="287" t="str">
        <f t="shared" si="5"/>
        <v>款</v>
      </c>
      <c r="H114" s="287" t="e">
        <f>SUMIFS('[3]28'!$C:$C,'[3]28'!$A:$A,A114)</f>
        <v>#VALUE!</v>
      </c>
      <c r="I114" s="287" t="e">
        <f>SUMIFS('[3]28'!$D:$D,'[3]28'!$A:$A,A114)</f>
        <v>#VALUE!</v>
      </c>
    </row>
    <row r="115" s="283" customFormat="1" ht="38" hidden="1" customHeight="1" spans="1:9">
      <c r="A115" s="397">
        <v>2137001</v>
      </c>
      <c r="B115" s="368" t="s">
        <v>1316</v>
      </c>
      <c r="C115" s="393">
        <v>0</v>
      </c>
      <c r="D115" s="393">
        <v>0</v>
      </c>
      <c r="E115" s="396" t="str">
        <f t="shared" si="3"/>
        <v/>
      </c>
      <c r="F115" s="319" t="str">
        <f t="shared" si="4"/>
        <v>否</v>
      </c>
      <c r="G115" s="287" t="str">
        <f t="shared" si="5"/>
        <v>项</v>
      </c>
      <c r="H115" s="287" t="e">
        <f>SUMIFS('[3]28'!$C:$C,'[3]28'!$A:$A,A115)</f>
        <v>#VALUE!</v>
      </c>
      <c r="I115" s="287" t="e">
        <f>SUMIFS('[3]28'!$D:$D,'[3]28'!$A:$A,A115)</f>
        <v>#VALUE!</v>
      </c>
    </row>
    <row r="116" ht="38" hidden="1" customHeight="1" spans="1:9">
      <c r="A116" s="397">
        <v>2137099</v>
      </c>
      <c r="B116" s="368" t="s">
        <v>1462</v>
      </c>
      <c r="C116" s="393">
        <v>0</v>
      </c>
      <c r="D116" s="393">
        <v>0</v>
      </c>
      <c r="E116" s="396" t="str">
        <f t="shared" si="3"/>
        <v/>
      </c>
      <c r="F116" s="319" t="str">
        <f t="shared" si="4"/>
        <v>否</v>
      </c>
      <c r="G116" s="287" t="str">
        <f t="shared" si="5"/>
        <v>项</v>
      </c>
      <c r="H116" s="287" t="e">
        <f>SUMIFS('[3]28'!$C:$C,'[3]28'!$A:$A,A116)</f>
        <v>#VALUE!</v>
      </c>
      <c r="I116" s="287" t="e">
        <f>SUMIFS('[3]28'!$D:$D,'[3]28'!$A:$A,A116)</f>
        <v>#VALUE!</v>
      </c>
    </row>
    <row r="117" s="283" customFormat="1" ht="38" hidden="1" customHeight="1" spans="1:9">
      <c r="A117" s="397">
        <v>21371</v>
      </c>
      <c r="B117" s="368" t="s">
        <v>1463</v>
      </c>
      <c r="C117" s="393">
        <v>0</v>
      </c>
      <c r="D117" s="393">
        <v>0</v>
      </c>
      <c r="E117" s="396" t="str">
        <f t="shared" si="3"/>
        <v/>
      </c>
      <c r="F117" s="319" t="str">
        <f t="shared" si="4"/>
        <v>否</v>
      </c>
      <c r="G117" s="287" t="str">
        <f t="shared" si="5"/>
        <v>款</v>
      </c>
      <c r="H117" s="287" t="e">
        <f>SUMIFS('[3]28'!$C:$C,'[3]28'!$A:$A,A117)</f>
        <v>#VALUE!</v>
      </c>
      <c r="I117" s="287" t="e">
        <f>SUMIFS('[3]28'!$D:$D,'[3]28'!$A:$A,A117)</f>
        <v>#VALUE!</v>
      </c>
    </row>
    <row r="118" ht="38" hidden="1" customHeight="1" spans="1:9">
      <c r="A118" s="397">
        <v>2137101</v>
      </c>
      <c r="B118" s="368" t="s">
        <v>1454</v>
      </c>
      <c r="C118" s="393">
        <v>0</v>
      </c>
      <c r="D118" s="393">
        <v>0</v>
      </c>
      <c r="E118" s="396" t="str">
        <f t="shared" si="3"/>
        <v/>
      </c>
      <c r="F118" s="319" t="str">
        <f t="shared" si="4"/>
        <v>否</v>
      </c>
      <c r="G118" s="287" t="str">
        <f t="shared" si="5"/>
        <v>项</v>
      </c>
      <c r="H118" s="287" t="e">
        <f>SUMIFS('[3]28'!$C:$C,'[3]28'!$A:$A,A118)</f>
        <v>#VALUE!</v>
      </c>
      <c r="I118" s="287" t="e">
        <f>SUMIFS('[3]28'!$D:$D,'[3]28'!$A:$A,A118)</f>
        <v>#VALUE!</v>
      </c>
    </row>
    <row r="119" s="283" customFormat="1" ht="38" hidden="1" customHeight="1" spans="1:9">
      <c r="A119" s="397">
        <v>2137102</v>
      </c>
      <c r="B119" s="368" t="s">
        <v>1464</v>
      </c>
      <c r="C119" s="393">
        <v>0</v>
      </c>
      <c r="D119" s="393">
        <v>0</v>
      </c>
      <c r="E119" s="396" t="str">
        <f t="shared" si="3"/>
        <v/>
      </c>
      <c r="F119" s="319" t="str">
        <f t="shared" si="4"/>
        <v>否</v>
      </c>
      <c r="G119" s="287" t="str">
        <f t="shared" si="5"/>
        <v>项</v>
      </c>
      <c r="H119" s="287" t="e">
        <f>SUMIFS('[3]28'!$C:$C,'[3]28'!$A:$A,A119)</f>
        <v>#VALUE!</v>
      </c>
      <c r="I119" s="287" t="e">
        <f>SUMIFS('[3]28'!$D:$D,'[3]28'!$A:$A,A119)</f>
        <v>#VALUE!</v>
      </c>
    </row>
    <row r="120" s="283" customFormat="1" ht="38" hidden="1" customHeight="1" spans="1:9">
      <c r="A120" s="397">
        <v>2137103</v>
      </c>
      <c r="B120" s="368" t="s">
        <v>1458</v>
      </c>
      <c r="C120" s="393">
        <v>0</v>
      </c>
      <c r="D120" s="393">
        <v>0</v>
      </c>
      <c r="E120" s="396" t="str">
        <f t="shared" si="3"/>
        <v/>
      </c>
      <c r="F120" s="319" t="str">
        <f t="shared" si="4"/>
        <v>否</v>
      </c>
      <c r="G120" s="287" t="str">
        <f t="shared" si="5"/>
        <v>项</v>
      </c>
      <c r="H120" s="287" t="e">
        <f>SUMIFS('[3]28'!$C:$C,'[3]28'!$A:$A,A120)</f>
        <v>#VALUE!</v>
      </c>
      <c r="I120" s="287" t="e">
        <f>SUMIFS('[3]28'!$D:$D,'[3]28'!$A:$A,A120)</f>
        <v>#VALUE!</v>
      </c>
    </row>
    <row r="121" s="283" customFormat="1" ht="38" hidden="1" customHeight="1" spans="1:9">
      <c r="A121" s="397">
        <v>2137199</v>
      </c>
      <c r="B121" s="368" t="s">
        <v>1465</v>
      </c>
      <c r="C121" s="393">
        <v>0</v>
      </c>
      <c r="D121" s="393">
        <v>0</v>
      </c>
      <c r="E121" s="396" t="str">
        <f t="shared" si="3"/>
        <v/>
      </c>
      <c r="F121" s="319" t="str">
        <f t="shared" si="4"/>
        <v>否</v>
      </c>
      <c r="G121" s="287" t="str">
        <f t="shared" si="5"/>
        <v>项</v>
      </c>
      <c r="H121" s="287" t="e">
        <f>SUMIFS('[3]28'!$C:$C,'[3]28'!$A:$A,A121)</f>
        <v>#VALUE!</v>
      </c>
      <c r="I121" s="287" t="e">
        <f>SUMIFS('[3]28'!$D:$D,'[3]28'!$A:$A,A121)</f>
        <v>#VALUE!</v>
      </c>
    </row>
    <row r="122" s="283" customFormat="1" ht="38" customHeight="1" spans="1:9">
      <c r="A122" s="391" t="s">
        <v>94</v>
      </c>
      <c r="B122" s="365" t="s">
        <v>1466</v>
      </c>
      <c r="C122" s="366">
        <v>0</v>
      </c>
      <c r="D122" s="366">
        <v>0</v>
      </c>
      <c r="E122" s="395" t="str">
        <f t="shared" si="3"/>
        <v/>
      </c>
      <c r="F122" s="319" t="str">
        <f t="shared" si="4"/>
        <v>是</v>
      </c>
      <c r="G122" s="287" t="str">
        <f t="shared" si="5"/>
        <v>类</v>
      </c>
      <c r="H122" s="287" t="e">
        <f>SUMIFS('[3]28'!$C:$C,'[3]28'!$A:$A,A122)</f>
        <v>#VALUE!</v>
      </c>
      <c r="I122" s="287" t="e">
        <f>SUMIFS('[3]28'!$D:$D,'[3]28'!$A:$A,A122)</f>
        <v>#VALUE!</v>
      </c>
    </row>
    <row r="123" s="283" customFormat="1" ht="38" hidden="1" customHeight="1" spans="1:9">
      <c r="A123" s="364" t="s">
        <v>1467</v>
      </c>
      <c r="B123" s="368" t="s">
        <v>1468</v>
      </c>
      <c r="C123" s="393">
        <v>0</v>
      </c>
      <c r="D123" s="393">
        <v>0</v>
      </c>
      <c r="E123" s="396" t="str">
        <f t="shared" si="3"/>
        <v/>
      </c>
      <c r="F123" s="319" t="str">
        <f t="shared" si="4"/>
        <v>否</v>
      </c>
      <c r="G123" s="287" t="str">
        <f t="shared" si="5"/>
        <v>款</v>
      </c>
      <c r="H123" s="287" t="e">
        <f>SUMIFS('[3]28'!$C:$C,'[3]28'!$A:$A,A123)</f>
        <v>#VALUE!</v>
      </c>
      <c r="I123" s="287" t="e">
        <f>SUMIFS('[3]28'!$D:$D,'[3]28'!$A:$A,A123)</f>
        <v>#VALUE!</v>
      </c>
    </row>
    <row r="124" ht="38" hidden="1" customHeight="1" spans="1:9">
      <c r="A124" s="364" t="s">
        <v>1469</v>
      </c>
      <c r="B124" s="368" t="s">
        <v>1470</v>
      </c>
      <c r="C124" s="393">
        <v>0</v>
      </c>
      <c r="D124" s="393">
        <v>0</v>
      </c>
      <c r="E124" s="396" t="str">
        <f t="shared" si="3"/>
        <v/>
      </c>
      <c r="F124" s="319" t="str">
        <f t="shared" si="4"/>
        <v>否</v>
      </c>
      <c r="G124" s="287" t="str">
        <f t="shared" si="5"/>
        <v>项</v>
      </c>
      <c r="H124" s="287" t="e">
        <f>SUMIFS('[3]28'!$C:$C,'[3]28'!$A:$A,A124)</f>
        <v>#VALUE!</v>
      </c>
      <c r="I124" s="287" t="e">
        <f>SUMIFS('[3]28'!$D:$D,'[3]28'!$A:$A,A124)</f>
        <v>#VALUE!</v>
      </c>
    </row>
    <row r="125" s="283" customFormat="1" ht="38" hidden="1" customHeight="1" spans="1:9">
      <c r="A125" s="364" t="s">
        <v>1471</v>
      </c>
      <c r="B125" s="368" t="s">
        <v>1472</v>
      </c>
      <c r="C125" s="393">
        <v>0</v>
      </c>
      <c r="D125" s="393">
        <v>0</v>
      </c>
      <c r="E125" s="396" t="str">
        <f t="shared" si="3"/>
        <v/>
      </c>
      <c r="F125" s="319" t="str">
        <f t="shared" si="4"/>
        <v>否</v>
      </c>
      <c r="G125" s="287" t="str">
        <f t="shared" si="5"/>
        <v>项</v>
      </c>
      <c r="H125" s="287" t="e">
        <f>SUMIFS('[3]28'!$C:$C,'[3]28'!$A:$A,A125)</f>
        <v>#VALUE!</v>
      </c>
      <c r="I125" s="287" t="e">
        <f>SUMIFS('[3]28'!$D:$D,'[3]28'!$A:$A,A125)</f>
        <v>#VALUE!</v>
      </c>
    </row>
    <row r="126" s="283" customFormat="1" ht="38" hidden="1" customHeight="1" spans="1:9">
      <c r="A126" s="364" t="s">
        <v>1473</v>
      </c>
      <c r="B126" s="368" t="s">
        <v>1474</v>
      </c>
      <c r="C126" s="393">
        <v>0</v>
      </c>
      <c r="D126" s="393">
        <v>0</v>
      </c>
      <c r="E126" s="396" t="str">
        <f t="shared" si="3"/>
        <v/>
      </c>
      <c r="F126" s="319" t="str">
        <f t="shared" si="4"/>
        <v>否</v>
      </c>
      <c r="G126" s="287" t="str">
        <f t="shared" si="5"/>
        <v>项</v>
      </c>
      <c r="H126" s="287" t="e">
        <f>SUMIFS('[3]28'!$C:$C,'[3]28'!$A:$A,A126)</f>
        <v>#VALUE!</v>
      </c>
      <c r="I126" s="287" t="e">
        <f>SUMIFS('[3]28'!$D:$D,'[3]28'!$A:$A,A126)</f>
        <v>#VALUE!</v>
      </c>
    </row>
    <row r="127" s="283" customFormat="1" ht="38" hidden="1" customHeight="1" spans="1:9">
      <c r="A127" s="364" t="s">
        <v>1475</v>
      </c>
      <c r="B127" s="368" t="s">
        <v>1476</v>
      </c>
      <c r="C127" s="393">
        <v>0</v>
      </c>
      <c r="D127" s="393">
        <v>0</v>
      </c>
      <c r="E127" s="396" t="str">
        <f t="shared" si="3"/>
        <v/>
      </c>
      <c r="F127" s="319" t="str">
        <f t="shared" si="4"/>
        <v>否</v>
      </c>
      <c r="G127" s="287" t="str">
        <f t="shared" si="5"/>
        <v>项</v>
      </c>
      <c r="H127" s="287" t="e">
        <f>SUMIFS('[3]28'!$C:$C,'[3]28'!$A:$A,A127)</f>
        <v>#VALUE!</v>
      </c>
      <c r="I127" s="287" t="e">
        <f>SUMIFS('[3]28'!$D:$D,'[3]28'!$A:$A,A127)</f>
        <v>#VALUE!</v>
      </c>
    </row>
    <row r="128" ht="38" hidden="1" customHeight="1" spans="1:9">
      <c r="A128" s="364" t="s">
        <v>1477</v>
      </c>
      <c r="B128" s="368" t="s">
        <v>1478</v>
      </c>
      <c r="C128" s="393">
        <v>0</v>
      </c>
      <c r="D128" s="393">
        <v>0</v>
      </c>
      <c r="E128" s="396" t="str">
        <f t="shared" si="3"/>
        <v/>
      </c>
      <c r="F128" s="319" t="str">
        <f t="shared" si="4"/>
        <v>否</v>
      </c>
      <c r="G128" s="287" t="str">
        <f t="shared" si="5"/>
        <v>款</v>
      </c>
      <c r="H128" s="287" t="e">
        <f>SUMIFS('[3]28'!$C:$C,'[3]28'!$A:$A,A128)</f>
        <v>#VALUE!</v>
      </c>
      <c r="I128" s="287" t="e">
        <f>SUMIFS('[3]28'!$D:$D,'[3]28'!$A:$A,A128)</f>
        <v>#VALUE!</v>
      </c>
    </row>
    <row r="129" ht="38" hidden="1" customHeight="1" spans="1:9">
      <c r="A129" s="364" t="s">
        <v>1479</v>
      </c>
      <c r="B129" s="368" t="s">
        <v>1474</v>
      </c>
      <c r="C129" s="393">
        <v>0</v>
      </c>
      <c r="D129" s="393">
        <v>0</v>
      </c>
      <c r="E129" s="396" t="str">
        <f t="shared" si="3"/>
        <v/>
      </c>
      <c r="F129" s="319" t="str">
        <f t="shared" si="4"/>
        <v>否</v>
      </c>
      <c r="G129" s="287" t="str">
        <f t="shared" si="5"/>
        <v>项</v>
      </c>
      <c r="H129" s="287" t="e">
        <f>SUMIFS('[3]28'!$C:$C,'[3]28'!$A:$A,A129)</f>
        <v>#VALUE!</v>
      </c>
      <c r="I129" s="287" t="e">
        <f>SUMIFS('[3]28'!$D:$D,'[3]28'!$A:$A,A129)</f>
        <v>#VALUE!</v>
      </c>
    </row>
    <row r="130" s="283" customFormat="1" ht="38" hidden="1" customHeight="1" spans="1:9">
      <c r="A130" s="364" t="s">
        <v>1480</v>
      </c>
      <c r="B130" s="368" t="s">
        <v>1481</v>
      </c>
      <c r="C130" s="393">
        <v>0</v>
      </c>
      <c r="D130" s="393">
        <v>0</v>
      </c>
      <c r="E130" s="396" t="str">
        <f t="shared" si="3"/>
        <v/>
      </c>
      <c r="F130" s="319" t="str">
        <f t="shared" si="4"/>
        <v>否</v>
      </c>
      <c r="G130" s="287" t="str">
        <f t="shared" si="5"/>
        <v>项</v>
      </c>
      <c r="H130" s="287" t="e">
        <f>SUMIFS('[3]28'!$C:$C,'[3]28'!$A:$A,A130)</f>
        <v>#VALUE!</v>
      </c>
      <c r="I130" s="287" t="e">
        <f>SUMIFS('[3]28'!$D:$D,'[3]28'!$A:$A,A130)</f>
        <v>#VALUE!</v>
      </c>
    </row>
    <row r="131" ht="38" hidden="1" customHeight="1" spans="1:9">
      <c r="A131" s="364" t="s">
        <v>1482</v>
      </c>
      <c r="B131" s="368" t="s">
        <v>1483</v>
      </c>
      <c r="C131" s="393">
        <v>0</v>
      </c>
      <c r="D131" s="393">
        <v>0</v>
      </c>
      <c r="E131" s="396" t="str">
        <f t="shared" si="3"/>
        <v/>
      </c>
      <c r="F131" s="319" t="str">
        <f t="shared" si="4"/>
        <v>否</v>
      </c>
      <c r="G131" s="287" t="str">
        <f t="shared" si="5"/>
        <v>项</v>
      </c>
      <c r="H131" s="287" t="e">
        <f>SUMIFS('[3]28'!$C:$C,'[3]28'!$A:$A,A131)</f>
        <v>#VALUE!</v>
      </c>
      <c r="I131" s="287" t="e">
        <f>SUMIFS('[3]28'!$D:$D,'[3]28'!$A:$A,A131)</f>
        <v>#VALUE!</v>
      </c>
    </row>
    <row r="132" ht="38" hidden="1" customHeight="1" spans="1:9">
      <c r="A132" s="364" t="s">
        <v>1484</v>
      </c>
      <c r="B132" s="368" t="s">
        <v>1485</v>
      </c>
      <c r="C132" s="393">
        <v>0</v>
      </c>
      <c r="D132" s="393">
        <v>0</v>
      </c>
      <c r="E132" s="396" t="str">
        <f t="shared" ref="E132:E195" si="6">IF(C132&gt;0,D132/C132-1,IF(C132&lt;0,-(D132/C132-1),""))</f>
        <v/>
      </c>
      <c r="F132" s="319" t="str">
        <f t="shared" ref="F132:F195" si="7">IF(LEN(A132)=3,"是",IF(B132&lt;&gt;"",IF(SUM(C132:D132)&lt;&gt;0,"是","否"),"是"))</f>
        <v>否</v>
      </c>
      <c r="G132" s="287" t="str">
        <f t="shared" ref="G132:G195" si="8">IF(LEN(A132)=3,"类",IF(LEN(A132)=5,"款","项"))</f>
        <v>项</v>
      </c>
      <c r="H132" s="287" t="e">
        <f>SUMIFS('[3]28'!$C:$C,'[3]28'!$A:$A,A132)</f>
        <v>#VALUE!</v>
      </c>
      <c r="I132" s="287" t="e">
        <f>SUMIFS('[3]28'!$D:$D,'[3]28'!$A:$A,A132)</f>
        <v>#VALUE!</v>
      </c>
    </row>
    <row r="133" s="283" customFormat="1" ht="38" hidden="1" customHeight="1" spans="1:9">
      <c r="A133" s="364" t="s">
        <v>1486</v>
      </c>
      <c r="B133" s="331" t="s">
        <v>1487</v>
      </c>
      <c r="C133" s="392">
        <v>0</v>
      </c>
      <c r="D133" s="392">
        <v>0</v>
      </c>
      <c r="E133" s="396" t="str">
        <f t="shared" si="6"/>
        <v/>
      </c>
      <c r="F133" s="319" t="str">
        <f t="shared" si="7"/>
        <v>否</v>
      </c>
      <c r="G133" s="287" t="str">
        <f t="shared" si="8"/>
        <v>款</v>
      </c>
      <c r="H133" s="287" t="e">
        <f>SUMIFS('[3]28'!$C:$C,'[3]28'!$A:$A,A133)</f>
        <v>#VALUE!</v>
      </c>
      <c r="I133" s="287" t="e">
        <f>SUMIFS('[3]28'!$D:$D,'[3]28'!$A:$A,A133)</f>
        <v>#VALUE!</v>
      </c>
    </row>
    <row r="134" s="283" customFormat="1" ht="38" hidden="1" customHeight="1" spans="1:9">
      <c r="A134" s="364" t="s">
        <v>1488</v>
      </c>
      <c r="B134" s="368" t="s">
        <v>1489</v>
      </c>
      <c r="C134" s="393">
        <v>0</v>
      </c>
      <c r="D134" s="393">
        <v>0</v>
      </c>
      <c r="E134" s="396" t="str">
        <f t="shared" si="6"/>
        <v/>
      </c>
      <c r="F134" s="319" t="str">
        <f t="shared" si="7"/>
        <v>否</v>
      </c>
      <c r="G134" s="287" t="str">
        <f t="shared" si="8"/>
        <v>项</v>
      </c>
      <c r="H134" s="287" t="e">
        <f>SUMIFS('[3]28'!$C:$C,'[3]28'!$A:$A,A134)</f>
        <v>#VALUE!</v>
      </c>
      <c r="I134" s="287" t="e">
        <f>SUMIFS('[3]28'!$D:$D,'[3]28'!$A:$A,A134)</f>
        <v>#VALUE!</v>
      </c>
    </row>
    <row r="135" s="283" customFormat="1" ht="38" hidden="1" customHeight="1" spans="1:9">
      <c r="A135" s="364" t="s">
        <v>1490</v>
      </c>
      <c r="B135" s="368" t="s">
        <v>1491</v>
      </c>
      <c r="C135" s="393">
        <v>0</v>
      </c>
      <c r="D135" s="393">
        <v>0</v>
      </c>
      <c r="E135" s="396" t="str">
        <f t="shared" si="6"/>
        <v/>
      </c>
      <c r="F135" s="319" t="str">
        <f t="shared" si="7"/>
        <v>否</v>
      </c>
      <c r="G135" s="287" t="str">
        <f t="shared" si="8"/>
        <v>项</v>
      </c>
      <c r="H135" s="287" t="e">
        <f>SUMIFS('[3]28'!$C:$C,'[3]28'!$A:$A,A135)</f>
        <v>#VALUE!</v>
      </c>
      <c r="I135" s="287" t="e">
        <f>SUMIFS('[3]28'!$D:$D,'[3]28'!$A:$A,A135)</f>
        <v>#VALUE!</v>
      </c>
    </row>
    <row r="136" s="283" customFormat="1" ht="38" hidden="1" customHeight="1" spans="1:9">
      <c r="A136" s="364" t="s">
        <v>1492</v>
      </c>
      <c r="B136" s="368" t="s">
        <v>1493</v>
      </c>
      <c r="C136" s="393">
        <v>0</v>
      </c>
      <c r="D136" s="393">
        <v>0</v>
      </c>
      <c r="E136" s="396" t="str">
        <f t="shared" si="6"/>
        <v/>
      </c>
      <c r="F136" s="319" t="str">
        <f t="shared" si="7"/>
        <v>否</v>
      </c>
      <c r="G136" s="287" t="str">
        <f t="shared" si="8"/>
        <v>项</v>
      </c>
      <c r="H136" s="287" t="e">
        <f>SUMIFS('[3]28'!$C:$C,'[3]28'!$A:$A,A136)</f>
        <v>#VALUE!</v>
      </c>
      <c r="I136" s="287" t="e">
        <f>SUMIFS('[3]28'!$D:$D,'[3]28'!$A:$A,A136)</f>
        <v>#VALUE!</v>
      </c>
    </row>
    <row r="137" s="283" customFormat="1" ht="38" hidden="1" customHeight="1" spans="1:9">
      <c r="A137" s="364" t="s">
        <v>1494</v>
      </c>
      <c r="B137" s="368" t="s">
        <v>1495</v>
      </c>
      <c r="C137" s="393">
        <v>0</v>
      </c>
      <c r="D137" s="393">
        <v>0</v>
      </c>
      <c r="E137" s="396" t="str">
        <f t="shared" si="6"/>
        <v/>
      </c>
      <c r="F137" s="319" t="str">
        <f t="shared" si="7"/>
        <v>否</v>
      </c>
      <c r="G137" s="287" t="str">
        <f t="shared" si="8"/>
        <v>项</v>
      </c>
      <c r="H137" s="287" t="e">
        <f>SUMIFS('[3]28'!$C:$C,'[3]28'!$A:$A,A137)</f>
        <v>#VALUE!</v>
      </c>
      <c r="I137" s="287" t="e">
        <f>SUMIFS('[3]28'!$D:$D,'[3]28'!$A:$A,A137)</f>
        <v>#VALUE!</v>
      </c>
    </row>
    <row r="138" s="283" customFormat="1" ht="38" hidden="1" customHeight="1" spans="1:9">
      <c r="A138" s="364" t="s">
        <v>1496</v>
      </c>
      <c r="B138" s="331" t="s">
        <v>1497</v>
      </c>
      <c r="C138" s="392">
        <v>0</v>
      </c>
      <c r="D138" s="392">
        <v>0</v>
      </c>
      <c r="E138" s="396" t="str">
        <f t="shared" si="6"/>
        <v/>
      </c>
      <c r="F138" s="319" t="str">
        <f t="shared" si="7"/>
        <v>否</v>
      </c>
      <c r="G138" s="287" t="str">
        <f t="shared" si="8"/>
        <v>款</v>
      </c>
      <c r="H138" s="287" t="e">
        <f>SUMIFS('[3]28'!$C:$C,'[3]28'!$A:$A,A138)</f>
        <v>#VALUE!</v>
      </c>
      <c r="I138" s="287" t="e">
        <f>SUMIFS('[3]28'!$D:$D,'[3]28'!$A:$A,A138)</f>
        <v>#VALUE!</v>
      </c>
    </row>
    <row r="139" s="283" customFormat="1" ht="38" hidden="1" customHeight="1" spans="1:9">
      <c r="A139" s="364" t="s">
        <v>1498</v>
      </c>
      <c r="B139" s="368" t="s">
        <v>1499</v>
      </c>
      <c r="C139" s="393">
        <v>0</v>
      </c>
      <c r="D139" s="393">
        <v>0</v>
      </c>
      <c r="E139" s="396" t="str">
        <f t="shared" si="6"/>
        <v/>
      </c>
      <c r="F139" s="319" t="str">
        <f t="shared" si="7"/>
        <v>否</v>
      </c>
      <c r="G139" s="287" t="str">
        <f t="shared" si="8"/>
        <v>项</v>
      </c>
      <c r="H139" s="287" t="e">
        <f>SUMIFS('[3]28'!$C:$C,'[3]28'!$A:$A,A139)</f>
        <v>#VALUE!</v>
      </c>
      <c r="I139" s="287" t="e">
        <f>SUMIFS('[3]28'!$D:$D,'[3]28'!$A:$A,A139)</f>
        <v>#VALUE!</v>
      </c>
    </row>
    <row r="140" s="283" customFormat="1" ht="38" hidden="1" customHeight="1" spans="1:9">
      <c r="A140" s="364" t="s">
        <v>1500</v>
      </c>
      <c r="B140" s="368" t="s">
        <v>1501</v>
      </c>
      <c r="C140" s="393">
        <v>0</v>
      </c>
      <c r="D140" s="393">
        <v>0</v>
      </c>
      <c r="E140" s="396" t="str">
        <f t="shared" si="6"/>
        <v/>
      </c>
      <c r="F140" s="319" t="str">
        <f t="shared" si="7"/>
        <v>否</v>
      </c>
      <c r="G140" s="287" t="str">
        <f t="shared" si="8"/>
        <v>项</v>
      </c>
      <c r="H140" s="287" t="e">
        <f>SUMIFS('[3]28'!$C:$C,'[3]28'!$A:$A,A140)</f>
        <v>#VALUE!</v>
      </c>
      <c r="I140" s="287" t="e">
        <f>SUMIFS('[3]28'!$D:$D,'[3]28'!$A:$A,A140)</f>
        <v>#VALUE!</v>
      </c>
    </row>
    <row r="141" s="283" customFormat="1" ht="38" hidden="1" customHeight="1" spans="1:9">
      <c r="A141" s="364" t="s">
        <v>1502</v>
      </c>
      <c r="B141" s="368" t="s">
        <v>1503</v>
      </c>
      <c r="C141" s="393">
        <v>0</v>
      </c>
      <c r="D141" s="393">
        <v>0</v>
      </c>
      <c r="E141" s="396" t="str">
        <f t="shared" si="6"/>
        <v/>
      </c>
      <c r="F141" s="319" t="str">
        <f t="shared" si="7"/>
        <v>否</v>
      </c>
      <c r="G141" s="287" t="str">
        <f t="shared" si="8"/>
        <v>项</v>
      </c>
      <c r="H141" s="287" t="e">
        <f>SUMIFS('[3]28'!$C:$C,'[3]28'!$A:$A,A141)</f>
        <v>#VALUE!</v>
      </c>
      <c r="I141" s="287" t="e">
        <f>SUMIFS('[3]28'!$D:$D,'[3]28'!$A:$A,A141)</f>
        <v>#VALUE!</v>
      </c>
    </row>
    <row r="142" s="283" customFormat="1" ht="38" hidden="1" customHeight="1" spans="1:9">
      <c r="A142" s="364" t="s">
        <v>1504</v>
      </c>
      <c r="B142" s="368" t="s">
        <v>1505</v>
      </c>
      <c r="C142" s="393">
        <v>0</v>
      </c>
      <c r="D142" s="393">
        <v>0</v>
      </c>
      <c r="E142" s="396" t="str">
        <f t="shared" si="6"/>
        <v/>
      </c>
      <c r="F142" s="319" t="str">
        <f t="shared" si="7"/>
        <v>否</v>
      </c>
      <c r="G142" s="287" t="str">
        <f t="shared" si="8"/>
        <v>项</v>
      </c>
      <c r="H142" s="287" t="e">
        <f>SUMIFS('[3]28'!$C:$C,'[3]28'!$A:$A,A142)</f>
        <v>#VALUE!</v>
      </c>
      <c r="I142" s="287" t="e">
        <f>SUMIFS('[3]28'!$D:$D,'[3]28'!$A:$A,A142)</f>
        <v>#VALUE!</v>
      </c>
    </row>
    <row r="143" s="283" customFormat="1" ht="38" hidden="1" customHeight="1" spans="1:9">
      <c r="A143" s="364" t="s">
        <v>1506</v>
      </c>
      <c r="B143" s="368" t="s">
        <v>1507</v>
      </c>
      <c r="C143" s="393">
        <v>0</v>
      </c>
      <c r="D143" s="393">
        <v>0</v>
      </c>
      <c r="E143" s="396" t="str">
        <f t="shared" si="6"/>
        <v/>
      </c>
      <c r="F143" s="319" t="str">
        <f t="shared" si="7"/>
        <v>否</v>
      </c>
      <c r="G143" s="287" t="str">
        <f t="shared" si="8"/>
        <v>项</v>
      </c>
      <c r="H143" s="287" t="e">
        <f>SUMIFS('[3]28'!$C:$C,'[3]28'!$A:$A,A143)</f>
        <v>#VALUE!</v>
      </c>
      <c r="I143" s="287" t="e">
        <f>SUMIFS('[3]28'!$D:$D,'[3]28'!$A:$A,A143)</f>
        <v>#VALUE!</v>
      </c>
    </row>
    <row r="144" s="283" customFormat="1" ht="38" hidden="1" customHeight="1" spans="1:9">
      <c r="A144" s="364" t="s">
        <v>1508</v>
      </c>
      <c r="B144" s="368" t="s">
        <v>1509</v>
      </c>
      <c r="C144" s="393">
        <v>0</v>
      </c>
      <c r="D144" s="393">
        <v>0</v>
      </c>
      <c r="E144" s="396" t="str">
        <f t="shared" si="6"/>
        <v/>
      </c>
      <c r="F144" s="319" t="str">
        <f t="shared" si="7"/>
        <v>否</v>
      </c>
      <c r="G144" s="287" t="str">
        <f t="shared" si="8"/>
        <v>项</v>
      </c>
      <c r="H144" s="287" t="e">
        <f>SUMIFS('[3]28'!$C:$C,'[3]28'!$A:$A,A144)</f>
        <v>#VALUE!</v>
      </c>
      <c r="I144" s="287" t="e">
        <f>SUMIFS('[3]28'!$D:$D,'[3]28'!$A:$A,A144)</f>
        <v>#VALUE!</v>
      </c>
    </row>
    <row r="145" s="283" customFormat="1" ht="38" hidden="1" customHeight="1" spans="1:9">
      <c r="A145" s="364" t="s">
        <v>1510</v>
      </c>
      <c r="B145" s="368" t="s">
        <v>1511</v>
      </c>
      <c r="C145" s="393">
        <v>0</v>
      </c>
      <c r="D145" s="393">
        <v>0</v>
      </c>
      <c r="E145" s="396" t="str">
        <f t="shared" si="6"/>
        <v/>
      </c>
      <c r="F145" s="319" t="str">
        <f t="shared" si="7"/>
        <v>否</v>
      </c>
      <c r="G145" s="287" t="str">
        <f t="shared" si="8"/>
        <v>项</v>
      </c>
      <c r="H145" s="287" t="e">
        <f>SUMIFS('[3]28'!$C:$C,'[3]28'!$A:$A,A145)</f>
        <v>#VALUE!</v>
      </c>
      <c r="I145" s="287" t="e">
        <f>SUMIFS('[3]28'!$D:$D,'[3]28'!$A:$A,A145)</f>
        <v>#VALUE!</v>
      </c>
    </row>
    <row r="146" s="283" customFormat="1" ht="38" hidden="1" customHeight="1" spans="1:9">
      <c r="A146" s="364" t="s">
        <v>1512</v>
      </c>
      <c r="B146" s="368" t="s">
        <v>1513</v>
      </c>
      <c r="C146" s="393">
        <v>0</v>
      </c>
      <c r="D146" s="393">
        <v>0</v>
      </c>
      <c r="E146" s="396" t="str">
        <f t="shared" si="6"/>
        <v/>
      </c>
      <c r="F146" s="319" t="str">
        <f t="shared" si="7"/>
        <v>否</v>
      </c>
      <c r="G146" s="287" t="str">
        <f t="shared" si="8"/>
        <v>项</v>
      </c>
      <c r="H146" s="287" t="e">
        <f>SUMIFS('[3]28'!$C:$C,'[3]28'!$A:$A,A146)</f>
        <v>#VALUE!</v>
      </c>
      <c r="I146" s="287" t="e">
        <f>SUMIFS('[3]28'!$D:$D,'[3]28'!$A:$A,A146)</f>
        <v>#VALUE!</v>
      </c>
    </row>
    <row r="147" s="283" customFormat="1" ht="38" hidden="1" customHeight="1" spans="1:9">
      <c r="A147" s="364" t="s">
        <v>1514</v>
      </c>
      <c r="B147" s="368" t="s">
        <v>1515</v>
      </c>
      <c r="C147" s="393">
        <v>0</v>
      </c>
      <c r="D147" s="393">
        <v>0</v>
      </c>
      <c r="E147" s="396" t="str">
        <f t="shared" si="6"/>
        <v/>
      </c>
      <c r="F147" s="319" t="str">
        <f t="shared" si="7"/>
        <v>否</v>
      </c>
      <c r="G147" s="287" t="str">
        <f t="shared" si="8"/>
        <v>款</v>
      </c>
      <c r="H147" s="287" t="e">
        <f>SUMIFS('[3]28'!$C:$C,'[3]28'!$A:$A,A147)</f>
        <v>#VALUE!</v>
      </c>
      <c r="I147" s="287" t="e">
        <f>SUMIFS('[3]28'!$D:$D,'[3]28'!$A:$A,A147)</f>
        <v>#VALUE!</v>
      </c>
    </row>
    <row r="148" s="283" customFormat="1" ht="38" hidden="1" customHeight="1" spans="1:9">
      <c r="A148" s="364" t="s">
        <v>1516</v>
      </c>
      <c r="B148" s="368" t="s">
        <v>1517</v>
      </c>
      <c r="C148" s="393">
        <v>0</v>
      </c>
      <c r="D148" s="393">
        <v>0</v>
      </c>
      <c r="E148" s="396" t="str">
        <f t="shared" si="6"/>
        <v/>
      </c>
      <c r="F148" s="319" t="str">
        <f t="shared" si="7"/>
        <v>否</v>
      </c>
      <c r="G148" s="287" t="str">
        <f t="shared" si="8"/>
        <v>项</v>
      </c>
      <c r="H148" s="287" t="e">
        <f>SUMIFS('[3]28'!$C:$C,'[3]28'!$A:$A,A148)</f>
        <v>#VALUE!</v>
      </c>
      <c r="I148" s="287" t="e">
        <f>SUMIFS('[3]28'!$D:$D,'[3]28'!$A:$A,A148)</f>
        <v>#VALUE!</v>
      </c>
    </row>
    <row r="149" s="283" customFormat="1" ht="38" hidden="1" customHeight="1" spans="1:9">
      <c r="A149" s="364" t="s">
        <v>1518</v>
      </c>
      <c r="B149" s="368" t="s">
        <v>1519</v>
      </c>
      <c r="C149" s="393">
        <v>0</v>
      </c>
      <c r="D149" s="393">
        <v>0</v>
      </c>
      <c r="E149" s="396" t="str">
        <f t="shared" si="6"/>
        <v/>
      </c>
      <c r="F149" s="319" t="str">
        <f t="shared" si="7"/>
        <v>否</v>
      </c>
      <c r="G149" s="287" t="str">
        <f t="shared" si="8"/>
        <v>项</v>
      </c>
      <c r="H149" s="287" t="e">
        <f>SUMIFS('[3]28'!$C:$C,'[3]28'!$A:$A,A149)</f>
        <v>#VALUE!</v>
      </c>
      <c r="I149" s="287" t="e">
        <f>SUMIFS('[3]28'!$D:$D,'[3]28'!$A:$A,A149)</f>
        <v>#VALUE!</v>
      </c>
    </row>
    <row r="150" ht="38" hidden="1" customHeight="1" spans="1:9">
      <c r="A150" s="364" t="s">
        <v>1520</v>
      </c>
      <c r="B150" s="368" t="s">
        <v>1521</v>
      </c>
      <c r="C150" s="393">
        <v>0</v>
      </c>
      <c r="D150" s="393">
        <v>0</v>
      </c>
      <c r="E150" s="396" t="str">
        <f t="shared" si="6"/>
        <v/>
      </c>
      <c r="F150" s="319" t="str">
        <f t="shared" si="7"/>
        <v>否</v>
      </c>
      <c r="G150" s="287" t="str">
        <f t="shared" si="8"/>
        <v>项</v>
      </c>
      <c r="H150" s="287" t="e">
        <f>SUMIFS('[3]28'!$C:$C,'[3]28'!$A:$A,A150)</f>
        <v>#VALUE!</v>
      </c>
      <c r="I150" s="287" t="e">
        <f>SUMIFS('[3]28'!$D:$D,'[3]28'!$A:$A,A150)</f>
        <v>#VALUE!</v>
      </c>
    </row>
    <row r="151" ht="38" hidden="1" customHeight="1" spans="1:9">
      <c r="A151" s="364" t="s">
        <v>1522</v>
      </c>
      <c r="B151" s="368" t="s">
        <v>1523</v>
      </c>
      <c r="C151" s="393">
        <v>0</v>
      </c>
      <c r="D151" s="393">
        <v>0</v>
      </c>
      <c r="E151" s="396" t="str">
        <f t="shared" si="6"/>
        <v/>
      </c>
      <c r="F151" s="319" t="str">
        <f t="shared" si="7"/>
        <v>否</v>
      </c>
      <c r="G151" s="287" t="str">
        <f t="shared" si="8"/>
        <v>项</v>
      </c>
      <c r="H151" s="287" t="e">
        <f>SUMIFS('[3]28'!$C:$C,'[3]28'!$A:$A,A151)</f>
        <v>#VALUE!</v>
      </c>
      <c r="I151" s="287" t="e">
        <f>SUMIFS('[3]28'!$D:$D,'[3]28'!$A:$A,A151)</f>
        <v>#VALUE!</v>
      </c>
    </row>
    <row r="152" s="283" customFormat="1" ht="38" hidden="1" customHeight="1" spans="1:9">
      <c r="A152" s="364" t="s">
        <v>1524</v>
      </c>
      <c r="B152" s="368" t="s">
        <v>1525</v>
      </c>
      <c r="C152" s="393">
        <v>0</v>
      </c>
      <c r="D152" s="393">
        <v>0</v>
      </c>
      <c r="E152" s="396" t="str">
        <f t="shared" si="6"/>
        <v/>
      </c>
      <c r="F152" s="319" t="str">
        <f t="shared" si="7"/>
        <v>否</v>
      </c>
      <c r="G152" s="287" t="str">
        <f t="shared" si="8"/>
        <v>项</v>
      </c>
      <c r="H152" s="287" t="e">
        <f>SUMIFS('[3]28'!$C:$C,'[3]28'!$A:$A,A152)</f>
        <v>#VALUE!</v>
      </c>
      <c r="I152" s="287" t="e">
        <f>SUMIFS('[3]28'!$D:$D,'[3]28'!$A:$A,A152)</f>
        <v>#VALUE!</v>
      </c>
    </row>
    <row r="153" ht="38" hidden="1" customHeight="1" spans="1:9">
      <c r="A153" s="364" t="s">
        <v>1526</v>
      </c>
      <c r="B153" s="368" t="s">
        <v>1527</v>
      </c>
      <c r="C153" s="393">
        <v>0</v>
      </c>
      <c r="D153" s="393">
        <v>0</v>
      </c>
      <c r="E153" s="396" t="str">
        <f t="shared" si="6"/>
        <v/>
      </c>
      <c r="F153" s="319" t="str">
        <f t="shared" si="7"/>
        <v>否</v>
      </c>
      <c r="G153" s="287" t="str">
        <f t="shared" si="8"/>
        <v>项</v>
      </c>
      <c r="H153" s="287" t="e">
        <f>SUMIFS('[3]28'!$C:$C,'[3]28'!$A:$A,A153)</f>
        <v>#VALUE!</v>
      </c>
      <c r="I153" s="287" t="e">
        <f>SUMIFS('[3]28'!$D:$D,'[3]28'!$A:$A,A153)</f>
        <v>#VALUE!</v>
      </c>
    </row>
    <row r="154" ht="38" hidden="1" customHeight="1" spans="1:9">
      <c r="A154" s="364" t="s">
        <v>1528</v>
      </c>
      <c r="B154" s="331" t="s">
        <v>1529</v>
      </c>
      <c r="C154" s="392">
        <v>0</v>
      </c>
      <c r="D154" s="392">
        <v>0</v>
      </c>
      <c r="E154" s="396" t="str">
        <f t="shared" si="6"/>
        <v/>
      </c>
      <c r="F154" s="319" t="str">
        <f t="shared" si="7"/>
        <v>否</v>
      </c>
      <c r="G154" s="287" t="str">
        <f t="shared" si="8"/>
        <v>款</v>
      </c>
      <c r="H154" s="287" t="e">
        <f>SUMIFS('[3]28'!$C:$C,'[3]28'!$A:$A,A154)</f>
        <v>#VALUE!</v>
      </c>
      <c r="I154" s="287" t="e">
        <f>SUMIFS('[3]28'!$D:$D,'[3]28'!$A:$A,A154)</f>
        <v>#VALUE!</v>
      </c>
    </row>
    <row r="155" s="283" customFormat="1" ht="38" hidden="1" customHeight="1" spans="1:9">
      <c r="A155" s="364" t="s">
        <v>1530</v>
      </c>
      <c r="B155" s="368" t="s">
        <v>1531</v>
      </c>
      <c r="C155" s="393">
        <v>0</v>
      </c>
      <c r="D155" s="393">
        <v>0</v>
      </c>
      <c r="E155" s="396" t="str">
        <f t="shared" si="6"/>
        <v/>
      </c>
      <c r="F155" s="319" t="str">
        <f t="shared" si="7"/>
        <v>否</v>
      </c>
      <c r="G155" s="287" t="str">
        <f t="shared" si="8"/>
        <v>项</v>
      </c>
      <c r="H155" s="287" t="e">
        <f>SUMIFS('[3]28'!$C:$C,'[3]28'!$A:$A,A155)</f>
        <v>#VALUE!</v>
      </c>
      <c r="I155" s="287" t="e">
        <f>SUMIFS('[3]28'!$D:$D,'[3]28'!$A:$A,A155)</f>
        <v>#VALUE!</v>
      </c>
    </row>
    <row r="156" s="283" customFormat="1" ht="38" hidden="1" customHeight="1" spans="1:9">
      <c r="A156" s="364" t="s">
        <v>1532</v>
      </c>
      <c r="B156" s="368" t="s">
        <v>1533</v>
      </c>
      <c r="C156" s="393">
        <v>0</v>
      </c>
      <c r="D156" s="393">
        <v>0</v>
      </c>
      <c r="E156" s="396" t="str">
        <f t="shared" si="6"/>
        <v/>
      </c>
      <c r="F156" s="319" t="str">
        <f t="shared" si="7"/>
        <v>否</v>
      </c>
      <c r="G156" s="287" t="str">
        <f t="shared" si="8"/>
        <v>项</v>
      </c>
      <c r="H156" s="287" t="e">
        <f>SUMIFS('[3]28'!$C:$C,'[3]28'!$A:$A,A156)</f>
        <v>#VALUE!</v>
      </c>
      <c r="I156" s="287" t="e">
        <f>SUMIFS('[3]28'!$D:$D,'[3]28'!$A:$A,A156)</f>
        <v>#VALUE!</v>
      </c>
    </row>
    <row r="157" s="283" customFormat="1" ht="38" hidden="1" customHeight="1" spans="1:9">
      <c r="A157" s="364" t="s">
        <v>1534</v>
      </c>
      <c r="B157" s="368" t="s">
        <v>1535</v>
      </c>
      <c r="C157" s="393">
        <v>0</v>
      </c>
      <c r="D157" s="393">
        <v>0</v>
      </c>
      <c r="E157" s="396" t="str">
        <f t="shared" si="6"/>
        <v/>
      </c>
      <c r="F157" s="319" t="str">
        <f t="shared" si="7"/>
        <v>否</v>
      </c>
      <c r="G157" s="287" t="str">
        <f t="shared" si="8"/>
        <v>项</v>
      </c>
      <c r="H157" s="287" t="e">
        <f>SUMIFS('[3]28'!$C:$C,'[3]28'!$A:$A,A157)</f>
        <v>#VALUE!</v>
      </c>
      <c r="I157" s="287" t="e">
        <f>SUMIFS('[3]28'!$D:$D,'[3]28'!$A:$A,A157)</f>
        <v>#VALUE!</v>
      </c>
    </row>
    <row r="158" s="283" customFormat="1" ht="38" hidden="1" customHeight="1" spans="1:9">
      <c r="A158" s="364" t="s">
        <v>1536</v>
      </c>
      <c r="B158" s="368" t="s">
        <v>1537</v>
      </c>
      <c r="C158" s="393">
        <v>0</v>
      </c>
      <c r="D158" s="393">
        <v>0</v>
      </c>
      <c r="E158" s="396" t="str">
        <f t="shared" si="6"/>
        <v/>
      </c>
      <c r="F158" s="319" t="str">
        <f t="shared" si="7"/>
        <v>否</v>
      </c>
      <c r="G158" s="287" t="str">
        <f t="shared" si="8"/>
        <v>项</v>
      </c>
      <c r="H158" s="287" t="e">
        <f>SUMIFS('[3]28'!$C:$C,'[3]28'!$A:$A,A158)</f>
        <v>#VALUE!</v>
      </c>
      <c r="I158" s="287" t="e">
        <f>SUMIFS('[3]28'!$D:$D,'[3]28'!$A:$A,A158)</f>
        <v>#VALUE!</v>
      </c>
    </row>
    <row r="159" s="283" customFormat="1" ht="38" hidden="1" customHeight="1" spans="1:9">
      <c r="A159" s="364" t="s">
        <v>1538</v>
      </c>
      <c r="B159" s="368" t="s">
        <v>1539</v>
      </c>
      <c r="C159" s="393">
        <v>0</v>
      </c>
      <c r="D159" s="393">
        <v>0</v>
      </c>
      <c r="E159" s="396" t="str">
        <f t="shared" si="6"/>
        <v/>
      </c>
      <c r="F159" s="319" t="str">
        <f t="shared" si="7"/>
        <v>否</v>
      </c>
      <c r="G159" s="287" t="str">
        <f t="shared" si="8"/>
        <v>项</v>
      </c>
      <c r="H159" s="287" t="e">
        <f>SUMIFS('[3]28'!$C:$C,'[3]28'!$A:$A,A159)</f>
        <v>#VALUE!</v>
      </c>
      <c r="I159" s="287" t="e">
        <f>SUMIFS('[3]28'!$D:$D,'[3]28'!$A:$A,A159)</f>
        <v>#VALUE!</v>
      </c>
    </row>
    <row r="160" s="283" customFormat="1" ht="38" hidden="1" customHeight="1" spans="1:9">
      <c r="A160" s="364" t="s">
        <v>1540</v>
      </c>
      <c r="B160" s="368" t="s">
        <v>1541</v>
      </c>
      <c r="C160" s="393">
        <v>0</v>
      </c>
      <c r="D160" s="393">
        <v>0</v>
      </c>
      <c r="E160" s="396" t="str">
        <f t="shared" si="6"/>
        <v/>
      </c>
      <c r="F160" s="319" t="str">
        <f t="shared" si="7"/>
        <v>否</v>
      </c>
      <c r="G160" s="287" t="str">
        <f t="shared" si="8"/>
        <v>项</v>
      </c>
      <c r="H160" s="287" t="e">
        <f>SUMIFS('[3]28'!$C:$C,'[3]28'!$A:$A,A160)</f>
        <v>#VALUE!</v>
      </c>
      <c r="I160" s="287" t="e">
        <f>SUMIFS('[3]28'!$D:$D,'[3]28'!$A:$A,A160)</f>
        <v>#VALUE!</v>
      </c>
    </row>
    <row r="161" s="283" customFormat="1" ht="38" hidden="1" customHeight="1" spans="1:9">
      <c r="A161" s="364" t="s">
        <v>1542</v>
      </c>
      <c r="B161" s="368" t="s">
        <v>1543</v>
      </c>
      <c r="C161" s="393">
        <v>0</v>
      </c>
      <c r="D161" s="393">
        <v>0</v>
      </c>
      <c r="E161" s="396" t="str">
        <f t="shared" si="6"/>
        <v/>
      </c>
      <c r="F161" s="319" t="str">
        <f t="shared" si="7"/>
        <v>否</v>
      </c>
      <c r="G161" s="287" t="str">
        <f t="shared" si="8"/>
        <v>项</v>
      </c>
      <c r="H161" s="287" t="e">
        <f>SUMIFS('[3]28'!$C:$C,'[3]28'!$A:$A,A161)</f>
        <v>#VALUE!</v>
      </c>
      <c r="I161" s="287" t="e">
        <f>SUMIFS('[3]28'!$D:$D,'[3]28'!$A:$A,A161)</f>
        <v>#VALUE!</v>
      </c>
    </row>
    <row r="162" ht="38" hidden="1" customHeight="1" spans="1:9">
      <c r="A162" s="364" t="s">
        <v>1544</v>
      </c>
      <c r="B162" s="368" t="s">
        <v>1545</v>
      </c>
      <c r="C162" s="393">
        <v>0</v>
      </c>
      <c r="D162" s="393">
        <v>0</v>
      </c>
      <c r="E162" s="396" t="str">
        <f t="shared" si="6"/>
        <v/>
      </c>
      <c r="F162" s="319" t="str">
        <f t="shared" si="7"/>
        <v>否</v>
      </c>
      <c r="G162" s="287" t="str">
        <f t="shared" si="8"/>
        <v>项</v>
      </c>
      <c r="H162" s="287" t="e">
        <f>SUMIFS('[3]28'!$C:$C,'[3]28'!$A:$A,A162)</f>
        <v>#VALUE!</v>
      </c>
      <c r="I162" s="287" t="e">
        <f>SUMIFS('[3]28'!$D:$D,'[3]28'!$A:$A,A162)</f>
        <v>#VALUE!</v>
      </c>
    </row>
    <row r="163" ht="38" hidden="1" customHeight="1" spans="1:9">
      <c r="A163" s="364" t="s">
        <v>1546</v>
      </c>
      <c r="B163" s="368" t="s">
        <v>1547</v>
      </c>
      <c r="C163" s="393">
        <v>0</v>
      </c>
      <c r="D163" s="393">
        <v>0</v>
      </c>
      <c r="E163" s="396" t="str">
        <f t="shared" si="6"/>
        <v/>
      </c>
      <c r="F163" s="319" t="str">
        <f t="shared" si="7"/>
        <v>否</v>
      </c>
      <c r="G163" s="287" t="str">
        <f t="shared" si="8"/>
        <v>款</v>
      </c>
      <c r="H163" s="287" t="e">
        <f>SUMIFS('[3]28'!$C:$C,'[3]28'!$A:$A,A163)</f>
        <v>#VALUE!</v>
      </c>
      <c r="I163" s="287" t="e">
        <f>SUMIFS('[3]28'!$D:$D,'[3]28'!$A:$A,A163)</f>
        <v>#VALUE!</v>
      </c>
    </row>
    <row r="164" s="283" customFormat="1" ht="38" hidden="1" customHeight="1" spans="1:9">
      <c r="A164" s="364" t="s">
        <v>1548</v>
      </c>
      <c r="B164" s="368" t="s">
        <v>1470</v>
      </c>
      <c r="C164" s="393">
        <v>0</v>
      </c>
      <c r="D164" s="393">
        <v>0</v>
      </c>
      <c r="E164" s="396" t="str">
        <f t="shared" si="6"/>
        <v/>
      </c>
      <c r="F164" s="319" t="str">
        <f t="shared" si="7"/>
        <v>否</v>
      </c>
      <c r="G164" s="287" t="str">
        <f t="shared" si="8"/>
        <v>项</v>
      </c>
      <c r="H164" s="287" t="e">
        <f>SUMIFS('[3]28'!$C:$C,'[3]28'!$A:$A,A164)</f>
        <v>#VALUE!</v>
      </c>
      <c r="I164" s="287" t="e">
        <f>SUMIFS('[3]28'!$D:$D,'[3]28'!$A:$A,A164)</f>
        <v>#VALUE!</v>
      </c>
    </row>
    <row r="165" s="283" customFormat="1" ht="38" hidden="1" customHeight="1" spans="1:9">
      <c r="A165" s="364" t="s">
        <v>1549</v>
      </c>
      <c r="B165" s="368" t="s">
        <v>1550</v>
      </c>
      <c r="C165" s="393">
        <v>0</v>
      </c>
      <c r="D165" s="393">
        <v>0</v>
      </c>
      <c r="E165" s="396" t="str">
        <f t="shared" si="6"/>
        <v/>
      </c>
      <c r="F165" s="319" t="str">
        <f t="shared" si="7"/>
        <v>否</v>
      </c>
      <c r="G165" s="287" t="str">
        <f t="shared" si="8"/>
        <v>项</v>
      </c>
      <c r="H165" s="287" t="e">
        <f>SUMIFS('[3]28'!$C:$C,'[3]28'!$A:$A,A165)</f>
        <v>#VALUE!</v>
      </c>
      <c r="I165" s="287" t="e">
        <f>SUMIFS('[3]28'!$D:$D,'[3]28'!$A:$A,A165)</f>
        <v>#VALUE!</v>
      </c>
    </row>
    <row r="166" s="283" customFormat="1" ht="38" hidden="1" customHeight="1" spans="1:9">
      <c r="A166" s="364" t="s">
        <v>1551</v>
      </c>
      <c r="B166" s="331" t="s">
        <v>1552</v>
      </c>
      <c r="C166" s="392">
        <v>0</v>
      </c>
      <c r="D166" s="392">
        <v>0</v>
      </c>
      <c r="E166" s="396" t="str">
        <f t="shared" si="6"/>
        <v/>
      </c>
      <c r="F166" s="319" t="str">
        <f t="shared" si="7"/>
        <v>否</v>
      </c>
      <c r="G166" s="287" t="str">
        <f t="shared" si="8"/>
        <v>款</v>
      </c>
      <c r="H166" s="287" t="e">
        <f>SUMIFS('[3]28'!$C:$C,'[3]28'!$A:$A,A166)</f>
        <v>#VALUE!</v>
      </c>
      <c r="I166" s="287" t="e">
        <f>SUMIFS('[3]28'!$D:$D,'[3]28'!$A:$A,A166)</f>
        <v>#VALUE!</v>
      </c>
    </row>
    <row r="167" s="283" customFormat="1" ht="38" hidden="1" customHeight="1" spans="1:9">
      <c r="A167" s="364" t="s">
        <v>1553</v>
      </c>
      <c r="B167" s="368" t="s">
        <v>1470</v>
      </c>
      <c r="C167" s="393">
        <v>0</v>
      </c>
      <c r="D167" s="393">
        <v>0</v>
      </c>
      <c r="E167" s="396" t="str">
        <f t="shared" si="6"/>
        <v/>
      </c>
      <c r="F167" s="319" t="str">
        <f t="shared" si="7"/>
        <v>否</v>
      </c>
      <c r="G167" s="287" t="str">
        <f t="shared" si="8"/>
        <v>项</v>
      </c>
      <c r="H167" s="287" t="e">
        <f>SUMIFS('[3]28'!$C:$C,'[3]28'!$A:$A,A167)</f>
        <v>#VALUE!</v>
      </c>
      <c r="I167" s="287" t="e">
        <f>SUMIFS('[3]28'!$D:$D,'[3]28'!$A:$A,A167)</f>
        <v>#VALUE!</v>
      </c>
    </row>
    <row r="168" s="283" customFormat="1" ht="38" hidden="1" customHeight="1" spans="1:9">
      <c r="A168" s="364" t="s">
        <v>1554</v>
      </c>
      <c r="B168" s="368" t="s">
        <v>1555</v>
      </c>
      <c r="C168" s="393">
        <v>0</v>
      </c>
      <c r="D168" s="393">
        <v>0</v>
      </c>
      <c r="E168" s="396" t="str">
        <f t="shared" si="6"/>
        <v/>
      </c>
      <c r="F168" s="319" t="str">
        <f t="shared" si="7"/>
        <v>否</v>
      </c>
      <c r="G168" s="287" t="str">
        <f t="shared" si="8"/>
        <v>项</v>
      </c>
      <c r="H168" s="287" t="e">
        <f>SUMIFS('[3]28'!$C:$C,'[3]28'!$A:$A,A168)</f>
        <v>#VALUE!</v>
      </c>
      <c r="I168" s="287" t="e">
        <f>SUMIFS('[3]28'!$D:$D,'[3]28'!$A:$A,A168)</f>
        <v>#VALUE!</v>
      </c>
    </row>
    <row r="169" s="283" customFormat="1" ht="38" hidden="1" customHeight="1" spans="1:9">
      <c r="A169" s="364" t="s">
        <v>1556</v>
      </c>
      <c r="B169" s="368" t="s">
        <v>1557</v>
      </c>
      <c r="C169" s="393">
        <v>0</v>
      </c>
      <c r="D169" s="393">
        <v>0</v>
      </c>
      <c r="E169" s="396" t="str">
        <f t="shared" si="6"/>
        <v/>
      </c>
      <c r="F169" s="319" t="str">
        <f t="shared" si="7"/>
        <v>否</v>
      </c>
      <c r="G169" s="287" t="str">
        <f t="shared" si="8"/>
        <v>款</v>
      </c>
      <c r="H169" s="287" t="e">
        <f>SUMIFS('[3]28'!$C:$C,'[3]28'!$A:$A,A169)</f>
        <v>#VALUE!</v>
      </c>
      <c r="I169" s="287" t="e">
        <f>SUMIFS('[3]28'!$D:$D,'[3]28'!$A:$A,A169)</f>
        <v>#VALUE!</v>
      </c>
    </row>
    <row r="170" ht="38" hidden="1" customHeight="1" spans="1:9">
      <c r="A170" s="364" t="s">
        <v>1558</v>
      </c>
      <c r="B170" s="368" t="s">
        <v>1559</v>
      </c>
      <c r="C170" s="393">
        <v>0</v>
      </c>
      <c r="D170" s="393">
        <v>0</v>
      </c>
      <c r="E170" s="396" t="str">
        <f t="shared" si="6"/>
        <v/>
      </c>
      <c r="F170" s="319" t="str">
        <f t="shared" si="7"/>
        <v>否</v>
      </c>
      <c r="G170" s="287" t="str">
        <f t="shared" si="8"/>
        <v>款</v>
      </c>
      <c r="H170" s="287" t="e">
        <f>SUMIFS('[3]28'!$C:$C,'[3]28'!$A:$A,A170)</f>
        <v>#VALUE!</v>
      </c>
      <c r="I170" s="287" t="e">
        <f>SUMIFS('[3]28'!$D:$D,'[3]28'!$A:$A,A170)</f>
        <v>#VALUE!</v>
      </c>
    </row>
    <row r="171" ht="38" hidden="1" customHeight="1" spans="1:9">
      <c r="A171" s="364" t="s">
        <v>1560</v>
      </c>
      <c r="B171" s="368" t="s">
        <v>1489</v>
      </c>
      <c r="C171" s="393">
        <v>0</v>
      </c>
      <c r="D171" s="393">
        <v>0</v>
      </c>
      <c r="E171" s="396" t="str">
        <f t="shared" si="6"/>
        <v/>
      </c>
      <c r="F171" s="319" t="str">
        <f t="shared" si="7"/>
        <v>否</v>
      </c>
      <c r="G171" s="287" t="str">
        <f t="shared" si="8"/>
        <v>项</v>
      </c>
      <c r="H171" s="287" t="e">
        <f>SUMIFS('[3]28'!$C:$C,'[3]28'!$A:$A,A171)</f>
        <v>#VALUE!</v>
      </c>
      <c r="I171" s="287" t="e">
        <f>SUMIFS('[3]28'!$D:$D,'[3]28'!$A:$A,A171)</f>
        <v>#VALUE!</v>
      </c>
    </row>
    <row r="172" ht="38" hidden="1" customHeight="1" spans="1:9">
      <c r="A172" s="364" t="s">
        <v>1561</v>
      </c>
      <c r="B172" s="368" t="s">
        <v>1493</v>
      </c>
      <c r="C172" s="393">
        <v>0</v>
      </c>
      <c r="D172" s="393">
        <v>0</v>
      </c>
      <c r="E172" s="396" t="str">
        <f t="shared" si="6"/>
        <v/>
      </c>
      <c r="F172" s="319" t="str">
        <f t="shared" si="7"/>
        <v>否</v>
      </c>
      <c r="G172" s="287" t="str">
        <f t="shared" si="8"/>
        <v>项</v>
      </c>
      <c r="H172" s="287" t="e">
        <f>SUMIFS('[3]28'!$C:$C,'[3]28'!$A:$A,A172)</f>
        <v>#VALUE!</v>
      </c>
      <c r="I172" s="287" t="e">
        <f>SUMIFS('[3]28'!$D:$D,'[3]28'!$A:$A,A172)</f>
        <v>#VALUE!</v>
      </c>
    </row>
    <row r="173" s="283" customFormat="1" ht="38" hidden="1" customHeight="1" spans="1:9">
      <c r="A173" s="364" t="s">
        <v>1562</v>
      </c>
      <c r="B173" s="368" t="s">
        <v>1563</v>
      </c>
      <c r="C173" s="393">
        <v>0</v>
      </c>
      <c r="D173" s="393">
        <v>0</v>
      </c>
      <c r="E173" s="396" t="str">
        <f t="shared" si="6"/>
        <v/>
      </c>
      <c r="F173" s="319" t="str">
        <f t="shared" si="7"/>
        <v>否</v>
      </c>
      <c r="G173" s="287" t="str">
        <f t="shared" si="8"/>
        <v>项</v>
      </c>
      <c r="H173" s="287" t="e">
        <f>SUMIFS('[3]28'!$C:$C,'[3]28'!$A:$A,A173)</f>
        <v>#VALUE!</v>
      </c>
      <c r="I173" s="287" t="e">
        <f>SUMIFS('[3]28'!$D:$D,'[3]28'!$A:$A,A173)</f>
        <v>#VALUE!</v>
      </c>
    </row>
    <row r="174" ht="38" customHeight="1" spans="1:9">
      <c r="A174" s="391" t="s">
        <v>96</v>
      </c>
      <c r="B174" s="365" t="s">
        <v>1564</v>
      </c>
      <c r="C174" s="366">
        <v>6117</v>
      </c>
      <c r="D174" s="366">
        <v>0</v>
      </c>
      <c r="E174" s="395">
        <f t="shared" si="6"/>
        <v>-1</v>
      </c>
      <c r="F174" s="319" t="str">
        <f t="shared" si="7"/>
        <v>是</v>
      </c>
      <c r="G174" s="287" t="str">
        <f t="shared" si="8"/>
        <v>类</v>
      </c>
      <c r="H174" s="287" t="e">
        <f>SUMIFS('[3]28'!$C:$C,'[3]28'!$A:$A,A174)</f>
        <v>#VALUE!</v>
      </c>
      <c r="I174" s="287" t="e">
        <f>SUMIFS('[3]28'!$D:$D,'[3]28'!$A:$A,A174)</f>
        <v>#VALUE!</v>
      </c>
    </row>
    <row r="175" ht="38" hidden="1" customHeight="1" spans="1:9">
      <c r="A175" s="364" t="s">
        <v>1565</v>
      </c>
      <c r="B175" s="331" t="s">
        <v>1566</v>
      </c>
      <c r="C175" s="392">
        <v>0</v>
      </c>
      <c r="D175" s="392">
        <v>0</v>
      </c>
      <c r="E175" s="396" t="str">
        <f t="shared" si="6"/>
        <v/>
      </c>
      <c r="F175" s="319" t="str">
        <f t="shared" si="7"/>
        <v>否</v>
      </c>
      <c r="G175" s="287" t="str">
        <f t="shared" si="8"/>
        <v>款</v>
      </c>
      <c r="H175" s="287" t="e">
        <f>SUMIFS('[3]28'!$C:$C,'[3]28'!$A:$A,A175)</f>
        <v>#VALUE!</v>
      </c>
      <c r="I175" s="287" t="e">
        <f>SUMIFS('[3]28'!$D:$D,'[3]28'!$A:$A,A175)</f>
        <v>#VALUE!</v>
      </c>
    </row>
    <row r="176" ht="38" hidden="1" customHeight="1" spans="1:9">
      <c r="A176" s="364" t="s">
        <v>1567</v>
      </c>
      <c r="B176" s="368" t="s">
        <v>1568</v>
      </c>
      <c r="C176" s="393">
        <v>0</v>
      </c>
      <c r="D176" s="393">
        <v>0</v>
      </c>
      <c r="E176" s="396" t="str">
        <f t="shared" si="6"/>
        <v/>
      </c>
      <c r="F176" s="319" t="str">
        <f t="shared" si="7"/>
        <v>否</v>
      </c>
      <c r="G176" s="287" t="str">
        <f t="shared" si="8"/>
        <v>项</v>
      </c>
      <c r="H176" s="287" t="e">
        <f>SUMIFS('[3]28'!$C:$C,'[3]28'!$A:$A,A176)</f>
        <v>#VALUE!</v>
      </c>
      <c r="I176" s="287" t="e">
        <f>SUMIFS('[3]28'!$D:$D,'[3]28'!$A:$A,A176)</f>
        <v>#VALUE!</v>
      </c>
    </row>
    <row r="177" s="283" customFormat="1" ht="38" hidden="1" customHeight="1" spans="1:9">
      <c r="A177" s="364" t="s">
        <v>1569</v>
      </c>
      <c r="B177" s="368" t="s">
        <v>1570</v>
      </c>
      <c r="C177" s="393">
        <v>0</v>
      </c>
      <c r="D177" s="393">
        <v>0</v>
      </c>
      <c r="E177" s="396" t="str">
        <f t="shared" si="6"/>
        <v/>
      </c>
      <c r="F177" s="319" t="str">
        <f t="shared" si="7"/>
        <v>否</v>
      </c>
      <c r="G177" s="287" t="str">
        <f t="shared" si="8"/>
        <v>项</v>
      </c>
      <c r="H177" s="287" t="e">
        <f>SUMIFS('[3]28'!$C:$C,'[3]28'!$A:$A,A177)</f>
        <v>#VALUE!</v>
      </c>
      <c r="I177" s="287" t="e">
        <f>SUMIFS('[3]28'!$D:$D,'[3]28'!$A:$A,A177)</f>
        <v>#VALUE!</v>
      </c>
    </row>
    <row r="178" s="283" customFormat="1" ht="38" customHeight="1" spans="1:9">
      <c r="A178" s="391" t="s">
        <v>118</v>
      </c>
      <c r="B178" s="365" t="s">
        <v>1571</v>
      </c>
      <c r="C178" s="366">
        <v>56351</v>
      </c>
      <c r="D178" s="366">
        <v>3827</v>
      </c>
      <c r="E178" s="395">
        <f t="shared" si="6"/>
        <v>-0.9321</v>
      </c>
      <c r="F178" s="319" t="str">
        <f t="shared" si="7"/>
        <v>是</v>
      </c>
      <c r="G178" s="287" t="str">
        <f t="shared" si="8"/>
        <v>类</v>
      </c>
      <c r="H178" s="287" t="e">
        <f>SUMIFS('[3]28'!$C:$C,'[3]28'!$A:$A,A178)</f>
        <v>#VALUE!</v>
      </c>
      <c r="I178" s="287" t="e">
        <f>SUMIFS('[3]28'!$D:$D,'[3]28'!$A:$A,A178)</f>
        <v>#VALUE!</v>
      </c>
    </row>
    <row r="179" ht="38" hidden="1" customHeight="1" spans="1:9">
      <c r="A179" s="364" t="s">
        <v>1572</v>
      </c>
      <c r="B179" s="331" t="s">
        <v>1573</v>
      </c>
      <c r="C179" s="392">
        <v>55600</v>
      </c>
      <c r="D179" s="392">
        <v>0</v>
      </c>
      <c r="E179" s="396">
        <f t="shared" si="6"/>
        <v>-1</v>
      </c>
      <c r="F179" s="319" t="str">
        <f t="shared" si="7"/>
        <v>是</v>
      </c>
      <c r="G179" s="287" t="str">
        <f t="shared" si="8"/>
        <v>款</v>
      </c>
      <c r="H179" s="287" t="e">
        <f>SUMIFS('[3]28'!$C:$C,'[3]28'!$A:$A,A179)</f>
        <v>#VALUE!</v>
      </c>
      <c r="I179" s="287" t="e">
        <f>SUMIFS('[3]28'!$D:$D,'[3]28'!$A:$A,A179)</f>
        <v>#VALUE!</v>
      </c>
    </row>
    <row r="180" ht="38" hidden="1" customHeight="1" spans="1:9">
      <c r="A180" s="364" t="s">
        <v>1574</v>
      </c>
      <c r="B180" s="368" t="s">
        <v>1575</v>
      </c>
      <c r="C180" s="393">
        <v>0</v>
      </c>
      <c r="D180" s="393">
        <v>0</v>
      </c>
      <c r="E180" s="396" t="str">
        <f t="shared" si="6"/>
        <v/>
      </c>
      <c r="F180" s="319" t="str">
        <f t="shared" si="7"/>
        <v>否</v>
      </c>
      <c r="G180" s="287" t="str">
        <f t="shared" si="8"/>
        <v>项</v>
      </c>
      <c r="H180" s="287" t="e">
        <f>SUMIFS('[3]28'!$C:$C,'[3]28'!$A:$A,A180)</f>
        <v>#VALUE!</v>
      </c>
      <c r="I180" s="287" t="e">
        <f>SUMIFS('[3]28'!$D:$D,'[3]28'!$A:$A,A180)</f>
        <v>#VALUE!</v>
      </c>
    </row>
    <row r="181" s="283" customFormat="1" ht="38" hidden="1" customHeight="1" spans="1:9">
      <c r="A181" s="364" t="s">
        <v>1576</v>
      </c>
      <c r="B181" s="368" t="s">
        <v>1577</v>
      </c>
      <c r="C181" s="393">
        <v>34700</v>
      </c>
      <c r="D181" s="393">
        <v>0</v>
      </c>
      <c r="E181" s="396">
        <f t="shared" si="6"/>
        <v>-1</v>
      </c>
      <c r="F181" s="319" t="str">
        <f t="shared" si="7"/>
        <v>是</v>
      </c>
      <c r="G181" s="287" t="str">
        <f t="shared" si="8"/>
        <v>项</v>
      </c>
      <c r="H181" s="287" t="e">
        <f>SUMIFS('[3]28'!$C:$C,'[3]28'!$A:$A,A181)</f>
        <v>#VALUE!</v>
      </c>
      <c r="I181" s="287" t="e">
        <f>SUMIFS('[3]28'!$D:$D,'[3]28'!$A:$A,A181)</f>
        <v>#VALUE!</v>
      </c>
    </row>
    <row r="182" s="283" customFormat="1" ht="38" hidden="1" customHeight="1" spans="1:9">
      <c r="A182" s="364" t="s">
        <v>1578</v>
      </c>
      <c r="B182" s="368" t="s">
        <v>1579</v>
      </c>
      <c r="C182" s="393">
        <v>20900</v>
      </c>
      <c r="D182" s="393">
        <v>0</v>
      </c>
      <c r="E182" s="396">
        <f t="shared" si="6"/>
        <v>-1</v>
      </c>
      <c r="F182" s="319" t="str">
        <f t="shared" si="7"/>
        <v>是</v>
      </c>
      <c r="G182" s="287" t="str">
        <f t="shared" si="8"/>
        <v>项</v>
      </c>
      <c r="H182" s="287" t="e">
        <f>SUMIFS('[3]28'!$C:$C,'[3]28'!$A:$A,A182)</f>
        <v>#VALUE!</v>
      </c>
      <c r="I182" s="287" t="e">
        <f>SUMIFS('[3]28'!$D:$D,'[3]28'!$A:$A,A182)</f>
        <v>#VALUE!</v>
      </c>
    </row>
    <row r="183" ht="38" hidden="1" customHeight="1" spans="1:9">
      <c r="A183" s="364" t="s">
        <v>1580</v>
      </c>
      <c r="B183" s="331" t="s">
        <v>1581</v>
      </c>
      <c r="C183" s="392">
        <v>0</v>
      </c>
      <c r="D183" s="392">
        <v>0</v>
      </c>
      <c r="E183" s="396" t="str">
        <f t="shared" si="6"/>
        <v/>
      </c>
      <c r="F183" s="319" t="str">
        <f t="shared" si="7"/>
        <v>否</v>
      </c>
      <c r="G183" s="287" t="str">
        <f t="shared" si="8"/>
        <v>款</v>
      </c>
      <c r="H183" s="287" t="e">
        <f>SUMIFS('[3]28'!$C:$C,'[3]28'!$A:$A,A183)</f>
        <v>#VALUE!</v>
      </c>
      <c r="I183" s="287" t="e">
        <f>SUMIFS('[3]28'!$D:$D,'[3]28'!$A:$A,A183)</f>
        <v>#VALUE!</v>
      </c>
    </row>
    <row r="184" s="283" customFormat="1" ht="38" hidden="1" customHeight="1" spans="1:9">
      <c r="A184" s="364" t="s">
        <v>1582</v>
      </c>
      <c r="B184" s="368" t="s">
        <v>1583</v>
      </c>
      <c r="C184" s="393">
        <v>0</v>
      </c>
      <c r="D184" s="393">
        <v>0</v>
      </c>
      <c r="E184" s="396" t="str">
        <f t="shared" si="6"/>
        <v/>
      </c>
      <c r="F184" s="319" t="str">
        <f t="shared" si="7"/>
        <v>否</v>
      </c>
      <c r="G184" s="287" t="str">
        <f t="shared" si="8"/>
        <v>项</v>
      </c>
      <c r="H184" s="287" t="e">
        <f>SUMIFS('[3]28'!$C:$C,'[3]28'!$A:$A,A184)</f>
        <v>#VALUE!</v>
      </c>
      <c r="I184" s="287" t="e">
        <f>SUMIFS('[3]28'!$D:$D,'[3]28'!$A:$A,A184)</f>
        <v>#VALUE!</v>
      </c>
    </row>
    <row r="185" ht="38" hidden="1" customHeight="1" spans="1:9">
      <c r="A185" s="364" t="s">
        <v>1584</v>
      </c>
      <c r="B185" s="368" t="s">
        <v>1585</v>
      </c>
      <c r="C185" s="393">
        <v>0</v>
      </c>
      <c r="D185" s="393">
        <v>0</v>
      </c>
      <c r="E185" s="396" t="str">
        <f t="shared" si="6"/>
        <v/>
      </c>
      <c r="F185" s="319" t="str">
        <f t="shared" si="7"/>
        <v>否</v>
      </c>
      <c r="G185" s="287" t="str">
        <f t="shared" si="8"/>
        <v>项</v>
      </c>
      <c r="H185" s="287" t="e">
        <f>SUMIFS('[3]28'!$C:$C,'[3]28'!$A:$A,A185)</f>
        <v>#VALUE!</v>
      </c>
      <c r="I185" s="287" t="e">
        <f>SUMIFS('[3]28'!$D:$D,'[3]28'!$A:$A,A185)</f>
        <v>#VALUE!</v>
      </c>
    </row>
    <row r="186" ht="38" hidden="1" customHeight="1" spans="1:9">
      <c r="A186" s="364" t="s">
        <v>1586</v>
      </c>
      <c r="B186" s="368" t="s">
        <v>1587</v>
      </c>
      <c r="C186" s="393">
        <v>0</v>
      </c>
      <c r="D186" s="393">
        <v>0</v>
      </c>
      <c r="E186" s="396" t="str">
        <f t="shared" si="6"/>
        <v/>
      </c>
      <c r="F186" s="319" t="str">
        <f t="shared" si="7"/>
        <v>否</v>
      </c>
      <c r="G186" s="287" t="str">
        <f t="shared" si="8"/>
        <v>项</v>
      </c>
      <c r="H186" s="287" t="e">
        <f>SUMIFS('[3]28'!$C:$C,'[3]28'!$A:$A,A186)</f>
        <v>#VALUE!</v>
      </c>
      <c r="I186" s="287" t="e">
        <f>SUMIFS('[3]28'!$D:$D,'[3]28'!$A:$A,A186)</f>
        <v>#VALUE!</v>
      </c>
    </row>
    <row r="187" ht="38" hidden="1" customHeight="1" spans="1:9">
      <c r="A187" s="364" t="s">
        <v>1588</v>
      </c>
      <c r="B187" s="368" t="s">
        <v>1589</v>
      </c>
      <c r="C187" s="393">
        <v>0</v>
      </c>
      <c r="D187" s="393">
        <v>0</v>
      </c>
      <c r="E187" s="396" t="str">
        <f t="shared" si="6"/>
        <v/>
      </c>
      <c r="F187" s="319" t="str">
        <f t="shared" si="7"/>
        <v>否</v>
      </c>
      <c r="G187" s="287" t="str">
        <f t="shared" si="8"/>
        <v>项</v>
      </c>
      <c r="H187" s="287" t="e">
        <f>SUMIFS('[3]28'!$C:$C,'[3]28'!$A:$A,A187)</f>
        <v>#VALUE!</v>
      </c>
      <c r="I187" s="287" t="e">
        <f>SUMIFS('[3]28'!$D:$D,'[3]28'!$A:$A,A187)</f>
        <v>#VALUE!</v>
      </c>
    </row>
    <row r="188" ht="38" hidden="1" customHeight="1" spans="1:9">
      <c r="A188" s="364" t="s">
        <v>1590</v>
      </c>
      <c r="B188" s="368" t="s">
        <v>1591</v>
      </c>
      <c r="C188" s="393">
        <v>0</v>
      </c>
      <c r="D188" s="393">
        <v>0</v>
      </c>
      <c r="E188" s="396" t="str">
        <f t="shared" si="6"/>
        <v/>
      </c>
      <c r="F188" s="319" t="str">
        <f t="shared" si="7"/>
        <v>否</v>
      </c>
      <c r="G188" s="287" t="str">
        <f t="shared" si="8"/>
        <v>项</v>
      </c>
      <c r="H188" s="287" t="e">
        <f>SUMIFS('[3]28'!$C:$C,'[3]28'!$A:$A,A188)</f>
        <v>#VALUE!</v>
      </c>
      <c r="I188" s="287" t="e">
        <f>SUMIFS('[3]28'!$D:$D,'[3]28'!$A:$A,A188)</f>
        <v>#VALUE!</v>
      </c>
    </row>
    <row r="189" ht="38" hidden="1" customHeight="1" spans="1:9">
      <c r="A189" s="364" t="s">
        <v>1592</v>
      </c>
      <c r="B189" s="368" t="s">
        <v>1593</v>
      </c>
      <c r="C189" s="393">
        <v>0</v>
      </c>
      <c r="D189" s="393">
        <v>0</v>
      </c>
      <c r="E189" s="396" t="str">
        <f t="shared" si="6"/>
        <v/>
      </c>
      <c r="F189" s="319" t="str">
        <f t="shared" si="7"/>
        <v>否</v>
      </c>
      <c r="G189" s="287" t="str">
        <f t="shared" si="8"/>
        <v>项</v>
      </c>
      <c r="H189" s="287" t="e">
        <f>SUMIFS('[3]28'!$C:$C,'[3]28'!$A:$A,A189)</f>
        <v>#VALUE!</v>
      </c>
      <c r="I189" s="287" t="e">
        <f>SUMIFS('[3]28'!$D:$D,'[3]28'!$A:$A,A189)</f>
        <v>#VALUE!</v>
      </c>
    </row>
    <row r="190" s="283" customFormat="1" ht="38" hidden="1" customHeight="1" spans="1:9">
      <c r="A190" s="364" t="s">
        <v>1594</v>
      </c>
      <c r="B190" s="368" t="s">
        <v>1595</v>
      </c>
      <c r="C190" s="393">
        <v>0</v>
      </c>
      <c r="D190" s="393">
        <v>0</v>
      </c>
      <c r="E190" s="396" t="str">
        <f t="shared" si="6"/>
        <v/>
      </c>
      <c r="F190" s="319" t="str">
        <f t="shared" si="7"/>
        <v>否</v>
      </c>
      <c r="G190" s="287" t="str">
        <f t="shared" si="8"/>
        <v>项</v>
      </c>
      <c r="H190" s="287" t="e">
        <f>SUMIFS('[3]28'!$C:$C,'[3]28'!$A:$A,A190)</f>
        <v>#VALUE!</v>
      </c>
      <c r="I190" s="287" t="e">
        <f>SUMIFS('[3]28'!$D:$D,'[3]28'!$A:$A,A190)</f>
        <v>#VALUE!</v>
      </c>
    </row>
    <row r="191" ht="38" hidden="1" customHeight="1" spans="1:9">
      <c r="A191" s="364" t="s">
        <v>1596</v>
      </c>
      <c r="B191" s="368" t="s">
        <v>1597</v>
      </c>
      <c r="C191" s="393">
        <v>0</v>
      </c>
      <c r="D191" s="393">
        <v>0</v>
      </c>
      <c r="E191" s="396" t="str">
        <f t="shared" si="6"/>
        <v/>
      </c>
      <c r="F191" s="319" t="str">
        <f t="shared" si="7"/>
        <v>否</v>
      </c>
      <c r="G191" s="287" t="str">
        <f t="shared" si="8"/>
        <v>项</v>
      </c>
      <c r="H191" s="287" t="e">
        <f>SUMIFS('[3]28'!$C:$C,'[3]28'!$A:$A,A191)</f>
        <v>#VALUE!</v>
      </c>
      <c r="I191" s="287" t="e">
        <f>SUMIFS('[3]28'!$D:$D,'[3]28'!$A:$A,A191)</f>
        <v>#VALUE!</v>
      </c>
    </row>
    <row r="192" ht="38" hidden="1" customHeight="1" spans="1:9">
      <c r="A192" s="364" t="s">
        <v>1598</v>
      </c>
      <c r="B192" s="331" t="s">
        <v>1599</v>
      </c>
      <c r="C192" s="392">
        <v>751</v>
      </c>
      <c r="D192" s="392">
        <v>3827</v>
      </c>
      <c r="E192" s="396">
        <f t="shared" si="6"/>
        <v>4.096</v>
      </c>
      <c r="F192" s="319" t="str">
        <f t="shared" si="7"/>
        <v>是</v>
      </c>
      <c r="G192" s="287" t="str">
        <f t="shared" si="8"/>
        <v>款</v>
      </c>
      <c r="H192" s="287" t="e">
        <f>SUMIFS('[3]28'!$C:$C,'[3]28'!$A:$A,A192)</f>
        <v>#VALUE!</v>
      </c>
      <c r="I192" s="287" t="e">
        <f>SUMIFS('[3]28'!$D:$D,'[3]28'!$A:$A,A192)</f>
        <v>#VALUE!</v>
      </c>
    </row>
    <row r="193" ht="38" hidden="1" customHeight="1" spans="1:9">
      <c r="A193" s="397">
        <v>2296001</v>
      </c>
      <c r="B193" s="368" t="s">
        <v>1600</v>
      </c>
      <c r="C193" s="393">
        <v>0</v>
      </c>
      <c r="D193" s="393">
        <v>0</v>
      </c>
      <c r="E193" s="396" t="str">
        <f t="shared" si="6"/>
        <v/>
      </c>
      <c r="F193" s="319" t="str">
        <f t="shared" si="7"/>
        <v>否</v>
      </c>
      <c r="G193" s="287" t="str">
        <f t="shared" si="8"/>
        <v>项</v>
      </c>
      <c r="H193" s="287" t="e">
        <f>SUMIFS('[3]28'!$C:$C,'[3]28'!$A:$A,A193)</f>
        <v>#VALUE!</v>
      </c>
      <c r="I193" s="287" t="e">
        <f>SUMIFS('[3]28'!$D:$D,'[3]28'!$A:$A,A193)</f>
        <v>#VALUE!</v>
      </c>
    </row>
    <row r="194" s="283" customFormat="1" ht="38" hidden="1" customHeight="1" spans="1:9">
      <c r="A194" s="364" t="s">
        <v>1601</v>
      </c>
      <c r="B194" s="368" t="s">
        <v>1602</v>
      </c>
      <c r="C194" s="393">
        <v>334</v>
      </c>
      <c r="D194" s="393">
        <v>571</v>
      </c>
      <c r="E194" s="396">
        <f t="shared" si="6"/>
        <v>0.71</v>
      </c>
      <c r="F194" s="319" t="str">
        <f t="shared" si="7"/>
        <v>是</v>
      </c>
      <c r="G194" s="287" t="str">
        <f t="shared" si="8"/>
        <v>项</v>
      </c>
      <c r="H194" s="287" t="e">
        <f>SUMIFS('[3]28'!$C:$C,'[3]28'!$A:$A,A194)</f>
        <v>#VALUE!</v>
      </c>
      <c r="I194" s="287" t="e">
        <f>SUMIFS('[3]28'!$D:$D,'[3]28'!$A:$A,A194)</f>
        <v>#VALUE!</v>
      </c>
    </row>
    <row r="195" ht="38" hidden="1" customHeight="1" spans="1:9">
      <c r="A195" s="364" t="s">
        <v>1603</v>
      </c>
      <c r="B195" s="368" t="s">
        <v>1604</v>
      </c>
      <c r="C195" s="393">
        <v>120</v>
      </c>
      <c r="D195" s="393">
        <v>688</v>
      </c>
      <c r="E195" s="396">
        <f t="shared" si="6"/>
        <v>4.733</v>
      </c>
      <c r="F195" s="319" t="str">
        <f t="shared" si="7"/>
        <v>是</v>
      </c>
      <c r="G195" s="287" t="str">
        <f t="shared" si="8"/>
        <v>项</v>
      </c>
      <c r="H195" s="287" t="e">
        <f>SUMIFS('[3]28'!$C:$C,'[3]28'!$A:$A,A195)</f>
        <v>#VALUE!</v>
      </c>
      <c r="I195" s="287" t="e">
        <f>SUMIFS('[3]28'!$D:$D,'[3]28'!$A:$A,A195)</f>
        <v>#VALUE!</v>
      </c>
    </row>
    <row r="196" ht="38" hidden="1" customHeight="1" spans="1:9">
      <c r="A196" s="364" t="s">
        <v>1605</v>
      </c>
      <c r="B196" s="368" t="s">
        <v>1606</v>
      </c>
      <c r="C196" s="393">
        <v>0</v>
      </c>
      <c r="D196" s="393">
        <v>0</v>
      </c>
      <c r="E196" s="396" t="str">
        <f t="shared" ref="E196:E259" si="9">IF(C196&gt;0,D196/C196-1,IF(C196&lt;0,-(D196/C196-1),""))</f>
        <v/>
      </c>
      <c r="F196" s="319" t="str">
        <f t="shared" ref="F196:F259" si="10">IF(LEN(A196)=3,"是",IF(B196&lt;&gt;"",IF(SUM(C196:D196)&lt;&gt;0,"是","否"),"是"))</f>
        <v>否</v>
      </c>
      <c r="G196" s="287" t="str">
        <f t="shared" ref="G196:G259" si="11">IF(LEN(A196)=3,"类",IF(LEN(A196)=5,"款","项"))</f>
        <v>项</v>
      </c>
      <c r="H196" s="287" t="e">
        <f>SUMIFS('[3]28'!$C:$C,'[3]28'!$A:$A,A196)</f>
        <v>#VALUE!</v>
      </c>
      <c r="I196" s="287" t="e">
        <f>SUMIFS('[3]28'!$D:$D,'[3]28'!$A:$A,A196)</f>
        <v>#VALUE!</v>
      </c>
    </row>
    <row r="197" ht="38" hidden="1" customHeight="1" spans="1:9">
      <c r="A197" s="364" t="s">
        <v>1607</v>
      </c>
      <c r="B197" s="368" t="s">
        <v>1608</v>
      </c>
      <c r="C197" s="393">
        <v>0</v>
      </c>
      <c r="D197" s="393">
        <v>0</v>
      </c>
      <c r="E197" s="396" t="str">
        <f t="shared" si="9"/>
        <v/>
      </c>
      <c r="F197" s="319" t="str">
        <f t="shared" si="10"/>
        <v>否</v>
      </c>
      <c r="G197" s="287" t="str">
        <f t="shared" si="11"/>
        <v>项</v>
      </c>
      <c r="H197" s="287" t="e">
        <f>SUMIFS('[3]28'!$C:$C,'[3]28'!$A:$A,A197)</f>
        <v>#VALUE!</v>
      </c>
      <c r="I197" s="287" t="e">
        <f>SUMIFS('[3]28'!$D:$D,'[3]28'!$A:$A,A197)</f>
        <v>#VALUE!</v>
      </c>
    </row>
    <row r="198" ht="38" hidden="1" customHeight="1" spans="1:9">
      <c r="A198" s="364" t="s">
        <v>1609</v>
      </c>
      <c r="B198" s="368" t="s">
        <v>1610</v>
      </c>
      <c r="C198" s="393">
        <v>97</v>
      </c>
      <c r="D198" s="393">
        <v>241</v>
      </c>
      <c r="E198" s="396">
        <f t="shared" si="9"/>
        <v>1.485</v>
      </c>
      <c r="F198" s="319" t="str">
        <f t="shared" si="10"/>
        <v>是</v>
      </c>
      <c r="G198" s="287" t="str">
        <f t="shared" si="11"/>
        <v>项</v>
      </c>
      <c r="H198" s="287" t="e">
        <f>SUMIFS('[3]28'!$C:$C,'[3]28'!$A:$A,A198)</f>
        <v>#VALUE!</v>
      </c>
      <c r="I198" s="287" t="e">
        <f>SUMIFS('[3]28'!$D:$D,'[3]28'!$A:$A,A198)</f>
        <v>#VALUE!</v>
      </c>
    </row>
    <row r="199" s="283" customFormat="1" ht="38" hidden="1" customHeight="1" spans="1:9">
      <c r="A199" s="364" t="s">
        <v>1611</v>
      </c>
      <c r="B199" s="368" t="s">
        <v>1612</v>
      </c>
      <c r="C199" s="393">
        <v>0</v>
      </c>
      <c r="D199" s="393">
        <v>0</v>
      </c>
      <c r="E199" s="396" t="str">
        <f t="shared" si="9"/>
        <v/>
      </c>
      <c r="F199" s="319" t="str">
        <f t="shared" si="10"/>
        <v>否</v>
      </c>
      <c r="G199" s="287" t="str">
        <f t="shared" si="11"/>
        <v>项</v>
      </c>
      <c r="H199" s="287" t="e">
        <f>SUMIFS('[3]28'!$C:$C,'[3]28'!$A:$A,A199)</f>
        <v>#VALUE!</v>
      </c>
      <c r="I199" s="287" t="e">
        <f>SUMIFS('[3]28'!$D:$D,'[3]28'!$A:$A,A199)</f>
        <v>#VALUE!</v>
      </c>
    </row>
    <row r="200" s="283" customFormat="1" ht="38" hidden="1" customHeight="1" spans="1:9">
      <c r="A200" s="364" t="s">
        <v>1613</v>
      </c>
      <c r="B200" s="368" t="s">
        <v>1614</v>
      </c>
      <c r="C200" s="393">
        <v>0</v>
      </c>
      <c r="D200" s="393">
        <v>0</v>
      </c>
      <c r="E200" s="396" t="str">
        <f t="shared" si="9"/>
        <v/>
      </c>
      <c r="F200" s="319" t="str">
        <f t="shared" si="10"/>
        <v>否</v>
      </c>
      <c r="G200" s="287" t="str">
        <f t="shared" si="11"/>
        <v>项</v>
      </c>
      <c r="H200" s="287" t="e">
        <f>SUMIFS('[3]28'!$C:$C,'[3]28'!$A:$A,A200)</f>
        <v>#VALUE!</v>
      </c>
      <c r="I200" s="287" t="e">
        <f>SUMIFS('[3]28'!$D:$D,'[3]28'!$A:$A,A200)</f>
        <v>#VALUE!</v>
      </c>
    </row>
    <row r="201" s="283" customFormat="1" ht="38" hidden="1" customHeight="1" spans="1:9">
      <c r="A201" s="364" t="s">
        <v>1615</v>
      </c>
      <c r="B201" s="368" t="s">
        <v>1616</v>
      </c>
      <c r="C201" s="393">
        <v>0</v>
      </c>
      <c r="D201" s="393">
        <v>0</v>
      </c>
      <c r="E201" s="396" t="str">
        <f t="shared" si="9"/>
        <v/>
      </c>
      <c r="F201" s="319" t="str">
        <f t="shared" si="10"/>
        <v>否</v>
      </c>
      <c r="G201" s="287" t="str">
        <f t="shared" si="11"/>
        <v>项</v>
      </c>
      <c r="H201" s="287" t="e">
        <f>SUMIFS('[3]28'!$C:$C,'[3]28'!$A:$A,A201)</f>
        <v>#VALUE!</v>
      </c>
      <c r="I201" s="287" t="e">
        <f>SUMIFS('[3]28'!$D:$D,'[3]28'!$A:$A,A201)</f>
        <v>#VALUE!</v>
      </c>
    </row>
    <row r="202" ht="38" hidden="1" customHeight="1" spans="1:9">
      <c r="A202" s="364" t="s">
        <v>1617</v>
      </c>
      <c r="B202" s="368" t="s">
        <v>1618</v>
      </c>
      <c r="C202" s="393">
        <v>0</v>
      </c>
      <c r="D202" s="393">
        <v>0</v>
      </c>
      <c r="E202" s="396" t="str">
        <f t="shared" si="9"/>
        <v/>
      </c>
      <c r="F202" s="319" t="str">
        <f t="shared" si="10"/>
        <v>否</v>
      </c>
      <c r="G202" s="287" t="str">
        <f t="shared" si="11"/>
        <v>项</v>
      </c>
      <c r="H202" s="287" t="e">
        <f>SUMIFS('[3]28'!$C:$C,'[3]28'!$A:$A,A202)</f>
        <v>#VALUE!</v>
      </c>
      <c r="I202" s="287" t="e">
        <f>SUMIFS('[3]28'!$D:$D,'[3]28'!$A:$A,A202)</f>
        <v>#VALUE!</v>
      </c>
    </row>
    <row r="203" s="283" customFormat="1" ht="38" hidden="1" customHeight="1" spans="1:9">
      <c r="A203" s="364" t="s">
        <v>1619</v>
      </c>
      <c r="B203" s="368" t="s">
        <v>1620</v>
      </c>
      <c r="C203" s="393">
        <v>200</v>
      </c>
      <c r="D203" s="393">
        <v>2327</v>
      </c>
      <c r="E203" s="396">
        <f t="shared" si="9"/>
        <v>10.635</v>
      </c>
      <c r="F203" s="319" t="str">
        <f t="shared" si="10"/>
        <v>是</v>
      </c>
      <c r="G203" s="287" t="str">
        <f t="shared" si="11"/>
        <v>项</v>
      </c>
      <c r="H203" s="287" t="e">
        <f>SUMIFS('[3]28'!$C:$C,'[3]28'!$A:$A,A203)</f>
        <v>#VALUE!</v>
      </c>
      <c r="I203" s="287" t="e">
        <f>SUMIFS('[3]28'!$D:$D,'[3]28'!$A:$A,A203)</f>
        <v>#VALUE!</v>
      </c>
    </row>
    <row r="204" s="283" customFormat="1" ht="38" customHeight="1" spans="1:9">
      <c r="A204" s="391" t="s">
        <v>114</v>
      </c>
      <c r="B204" s="365" t="s">
        <v>1621</v>
      </c>
      <c r="C204" s="366">
        <v>7605</v>
      </c>
      <c r="D204" s="366">
        <v>10573</v>
      </c>
      <c r="E204" s="395">
        <f t="shared" si="9"/>
        <v>0.3903</v>
      </c>
      <c r="F204" s="319" t="str">
        <f t="shared" si="10"/>
        <v>是</v>
      </c>
      <c r="G204" s="287" t="str">
        <f t="shared" si="11"/>
        <v>类</v>
      </c>
      <c r="H204" s="287" t="e">
        <f>SUMIFS('[3]28'!$C:$C,'[3]28'!$A:$A,A204)</f>
        <v>#VALUE!</v>
      </c>
      <c r="I204" s="287" t="e">
        <f>SUMIFS('[3]28'!$D:$D,'[3]28'!$A:$A,A204)</f>
        <v>#VALUE!</v>
      </c>
    </row>
    <row r="205" s="283" customFormat="1" ht="38" hidden="1" customHeight="1" spans="1:9">
      <c r="A205" s="364" t="s">
        <v>1622</v>
      </c>
      <c r="B205" s="368" t="s">
        <v>1623</v>
      </c>
      <c r="C205" s="393">
        <v>0</v>
      </c>
      <c r="D205" s="393">
        <v>0</v>
      </c>
      <c r="E205" s="396" t="str">
        <f t="shared" si="9"/>
        <v/>
      </c>
      <c r="F205" s="319" t="str">
        <f t="shared" si="10"/>
        <v>否</v>
      </c>
      <c r="G205" s="287" t="str">
        <f t="shared" si="11"/>
        <v>项</v>
      </c>
      <c r="H205" s="287" t="e">
        <f>SUMIFS('[3]28'!$C:$C,'[3]28'!$A:$A,A205)</f>
        <v>#VALUE!</v>
      </c>
      <c r="I205" s="287" t="e">
        <f>SUMIFS('[3]28'!$D:$D,'[3]28'!$A:$A,A205)</f>
        <v>#VALUE!</v>
      </c>
    </row>
    <row r="206" s="283" customFormat="1" ht="38" hidden="1" customHeight="1" spans="1:9">
      <c r="A206" s="364" t="s">
        <v>1624</v>
      </c>
      <c r="B206" s="368" t="s">
        <v>1625</v>
      </c>
      <c r="C206" s="393">
        <v>0</v>
      </c>
      <c r="D206" s="393">
        <v>0</v>
      </c>
      <c r="E206" s="396" t="str">
        <f t="shared" si="9"/>
        <v/>
      </c>
      <c r="F206" s="319" t="str">
        <f t="shared" si="10"/>
        <v>否</v>
      </c>
      <c r="G206" s="287" t="str">
        <f t="shared" si="11"/>
        <v>项</v>
      </c>
      <c r="H206" s="287" t="e">
        <f>SUMIFS('[3]28'!$C:$C,'[3]28'!$A:$A,A206)</f>
        <v>#VALUE!</v>
      </c>
      <c r="I206" s="287" t="e">
        <f>SUMIFS('[3]28'!$D:$D,'[3]28'!$A:$A,A206)</f>
        <v>#VALUE!</v>
      </c>
    </row>
    <row r="207" s="283" customFormat="1" ht="38" hidden="1" customHeight="1" spans="1:9">
      <c r="A207" s="364" t="s">
        <v>1626</v>
      </c>
      <c r="B207" s="368" t="s">
        <v>1627</v>
      </c>
      <c r="C207" s="393">
        <v>0</v>
      </c>
      <c r="D207" s="393">
        <v>0</v>
      </c>
      <c r="E207" s="396" t="str">
        <f t="shared" si="9"/>
        <v/>
      </c>
      <c r="F207" s="319" t="str">
        <f t="shared" si="10"/>
        <v>否</v>
      </c>
      <c r="G207" s="287" t="str">
        <f t="shared" si="11"/>
        <v>项</v>
      </c>
      <c r="H207" s="287" t="e">
        <f>SUMIFS('[3]28'!$C:$C,'[3]28'!$A:$A,A207)</f>
        <v>#VALUE!</v>
      </c>
      <c r="I207" s="287" t="e">
        <f>SUMIFS('[3]28'!$D:$D,'[3]28'!$A:$A,A207)</f>
        <v>#VALUE!</v>
      </c>
    </row>
    <row r="208" s="283" customFormat="1" ht="38" hidden="1" customHeight="1" spans="1:9">
      <c r="A208" s="364" t="s">
        <v>1628</v>
      </c>
      <c r="B208" s="368" t="s">
        <v>1629</v>
      </c>
      <c r="C208" s="393">
        <v>945</v>
      </c>
      <c r="D208" s="393">
        <v>928</v>
      </c>
      <c r="E208" s="396">
        <f t="shared" si="9"/>
        <v>-0.018</v>
      </c>
      <c r="F208" s="319" t="str">
        <f t="shared" si="10"/>
        <v>是</v>
      </c>
      <c r="G208" s="287" t="str">
        <f t="shared" si="11"/>
        <v>项</v>
      </c>
      <c r="H208" s="287" t="e">
        <f>SUMIFS('[3]28'!$C:$C,'[3]28'!$A:$A,A208)</f>
        <v>#VALUE!</v>
      </c>
      <c r="I208" s="287" t="e">
        <f>SUMIFS('[3]28'!$D:$D,'[3]28'!$A:$A,A208)</f>
        <v>#VALUE!</v>
      </c>
    </row>
    <row r="209" s="283" customFormat="1" ht="38" hidden="1" customHeight="1" spans="1:9">
      <c r="A209" s="364" t="s">
        <v>1630</v>
      </c>
      <c r="B209" s="368" t="s">
        <v>1631</v>
      </c>
      <c r="C209" s="393">
        <v>0</v>
      </c>
      <c r="D209" s="393">
        <v>0</v>
      </c>
      <c r="E209" s="396" t="str">
        <f t="shared" si="9"/>
        <v/>
      </c>
      <c r="F209" s="319" t="str">
        <f t="shared" si="10"/>
        <v>否</v>
      </c>
      <c r="G209" s="287" t="str">
        <f t="shared" si="11"/>
        <v>项</v>
      </c>
      <c r="H209" s="287" t="e">
        <f>SUMIFS('[3]28'!$C:$C,'[3]28'!$A:$A,A209)</f>
        <v>#VALUE!</v>
      </c>
      <c r="I209" s="287" t="e">
        <f>SUMIFS('[3]28'!$D:$D,'[3]28'!$A:$A,A209)</f>
        <v>#VALUE!</v>
      </c>
    </row>
    <row r="210" ht="38" hidden="1" customHeight="1" spans="1:9">
      <c r="A210" s="364" t="s">
        <v>1632</v>
      </c>
      <c r="B210" s="368" t="s">
        <v>1633</v>
      </c>
      <c r="C210" s="393">
        <v>0</v>
      </c>
      <c r="D210" s="393">
        <v>0</v>
      </c>
      <c r="E210" s="396" t="str">
        <f t="shared" si="9"/>
        <v/>
      </c>
      <c r="F210" s="319" t="str">
        <f t="shared" si="10"/>
        <v>否</v>
      </c>
      <c r="G210" s="287" t="str">
        <f t="shared" si="11"/>
        <v>项</v>
      </c>
      <c r="H210" s="287" t="e">
        <f>SUMIFS('[3]28'!$C:$C,'[3]28'!$A:$A,A210)</f>
        <v>#VALUE!</v>
      </c>
      <c r="I210" s="287" t="e">
        <f>SUMIFS('[3]28'!$D:$D,'[3]28'!$A:$A,A210)</f>
        <v>#VALUE!</v>
      </c>
    </row>
    <row r="211" ht="38" hidden="1" customHeight="1" spans="1:9">
      <c r="A211" s="364" t="s">
        <v>1634</v>
      </c>
      <c r="B211" s="368" t="s">
        <v>1635</v>
      </c>
      <c r="C211" s="393">
        <v>0</v>
      </c>
      <c r="D211" s="393">
        <v>0</v>
      </c>
      <c r="E211" s="396" t="str">
        <f t="shared" si="9"/>
        <v/>
      </c>
      <c r="F211" s="319" t="str">
        <f t="shared" si="10"/>
        <v>否</v>
      </c>
      <c r="G211" s="287" t="str">
        <f t="shared" si="11"/>
        <v>项</v>
      </c>
      <c r="H211" s="287" t="e">
        <f>SUMIFS('[3]28'!$C:$C,'[3]28'!$A:$A,A211)</f>
        <v>#VALUE!</v>
      </c>
      <c r="I211" s="287" t="e">
        <f>SUMIFS('[3]28'!$D:$D,'[3]28'!$A:$A,A211)</f>
        <v>#VALUE!</v>
      </c>
    </row>
    <row r="212" ht="38" hidden="1" customHeight="1" spans="1:9">
      <c r="A212" s="364" t="s">
        <v>1636</v>
      </c>
      <c r="B212" s="368" t="s">
        <v>1637</v>
      </c>
      <c r="C212" s="393">
        <v>0</v>
      </c>
      <c r="D212" s="393">
        <v>0</v>
      </c>
      <c r="E212" s="396" t="str">
        <f t="shared" si="9"/>
        <v/>
      </c>
      <c r="F212" s="319" t="str">
        <f t="shared" si="10"/>
        <v>否</v>
      </c>
      <c r="G212" s="287" t="str">
        <f t="shared" si="11"/>
        <v>项</v>
      </c>
      <c r="H212" s="287" t="e">
        <f>SUMIFS('[3]28'!$C:$C,'[3]28'!$A:$A,A212)</f>
        <v>#VALUE!</v>
      </c>
      <c r="I212" s="287" t="e">
        <f>SUMIFS('[3]28'!$D:$D,'[3]28'!$A:$A,A212)</f>
        <v>#VALUE!</v>
      </c>
    </row>
    <row r="213" ht="38" hidden="1" customHeight="1" spans="1:9">
      <c r="A213" s="364" t="s">
        <v>1638</v>
      </c>
      <c r="B213" s="368" t="s">
        <v>1639</v>
      </c>
      <c r="C213" s="393">
        <v>0</v>
      </c>
      <c r="D213" s="393">
        <v>0</v>
      </c>
      <c r="E213" s="396" t="str">
        <f t="shared" si="9"/>
        <v/>
      </c>
      <c r="F213" s="319" t="str">
        <f t="shared" si="10"/>
        <v>否</v>
      </c>
      <c r="G213" s="287" t="str">
        <f t="shared" si="11"/>
        <v>项</v>
      </c>
      <c r="H213" s="287" t="e">
        <f>SUMIFS('[3]28'!$C:$C,'[3]28'!$A:$A,A213)</f>
        <v>#VALUE!</v>
      </c>
      <c r="I213" s="287" t="e">
        <f>SUMIFS('[3]28'!$D:$D,'[3]28'!$A:$A,A213)</f>
        <v>#VALUE!</v>
      </c>
    </row>
    <row r="214" ht="38" hidden="1" customHeight="1" spans="1:9">
      <c r="A214" s="364" t="s">
        <v>1640</v>
      </c>
      <c r="B214" s="368" t="s">
        <v>1641</v>
      </c>
      <c r="C214" s="393">
        <v>0</v>
      </c>
      <c r="D214" s="393">
        <v>0</v>
      </c>
      <c r="E214" s="396" t="str">
        <f t="shared" si="9"/>
        <v/>
      </c>
      <c r="F214" s="319" t="str">
        <f t="shared" si="10"/>
        <v>否</v>
      </c>
      <c r="G214" s="287" t="str">
        <f t="shared" si="11"/>
        <v>项</v>
      </c>
      <c r="H214" s="287" t="e">
        <f>SUMIFS('[3]28'!$C:$C,'[3]28'!$A:$A,A214)</f>
        <v>#VALUE!</v>
      </c>
      <c r="I214" s="287" t="e">
        <f>SUMIFS('[3]28'!$D:$D,'[3]28'!$A:$A,A214)</f>
        <v>#VALUE!</v>
      </c>
    </row>
    <row r="215" ht="38" hidden="1" customHeight="1" spans="1:9">
      <c r="A215" s="364" t="s">
        <v>1642</v>
      </c>
      <c r="B215" s="368" t="s">
        <v>1643</v>
      </c>
      <c r="C215" s="393">
        <v>0</v>
      </c>
      <c r="D215" s="393">
        <v>0</v>
      </c>
      <c r="E215" s="396" t="str">
        <f t="shared" si="9"/>
        <v/>
      </c>
      <c r="F215" s="319" t="str">
        <f t="shared" si="10"/>
        <v>否</v>
      </c>
      <c r="G215" s="287" t="str">
        <f t="shared" si="11"/>
        <v>项</v>
      </c>
      <c r="H215" s="287" t="e">
        <f>SUMIFS('[3]28'!$C:$C,'[3]28'!$A:$A,A215)</f>
        <v>#VALUE!</v>
      </c>
      <c r="I215" s="287" t="e">
        <f>SUMIFS('[3]28'!$D:$D,'[3]28'!$A:$A,A215)</f>
        <v>#VALUE!</v>
      </c>
    </row>
    <row r="216" ht="38" hidden="1" customHeight="1" spans="1:9">
      <c r="A216" s="364" t="s">
        <v>1644</v>
      </c>
      <c r="B216" s="368" t="s">
        <v>1645</v>
      </c>
      <c r="C216" s="393">
        <v>0</v>
      </c>
      <c r="D216" s="393">
        <v>0</v>
      </c>
      <c r="E216" s="396" t="str">
        <f t="shared" si="9"/>
        <v/>
      </c>
      <c r="F216" s="319" t="str">
        <f t="shared" si="10"/>
        <v>否</v>
      </c>
      <c r="G216" s="287" t="str">
        <f t="shared" si="11"/>
        <v>项</v>
      </c>
      <c r="H216" s="287" t="e">
        <f>SUMIFS('[3]28'!$C:$C,'[3]28'!$A:$A,A216)</f>
        <v>#VALUE!</v>
      </c>
      <c r="I216" s="287" t="e">
        <f>SUMIFS('[3]28'!$D:$D,'[3]28'!$A:$A,A216)</f>
        <v>#VALUE!</v>
      </c>
    </row>
    <row r="217" s="283" customFormat="1" ht="38" hidden="1" customHeight="1" spans="1:9">
      <c r="A217" s="364" t="s">
        <v>1646</v>
      </c>
      <c r="B217" s="368" t="s">
        <v>1647</v>
      </c>
      <c r="C217" s="393">
        <v>3730</v>
      </c>
      <c r="D217" s="393">
        <v>3730</v>
      </c>
      <c r="E217" s="396">
        <f t="shared" si="9"/>
        <v>0</v>
      </c>
      <c r="F217" s="319" t="str">
        <f t="shared" si="10"/>
        <v>是</v>
      </c>
      <c r="G217" s="287" t="str">
        <f t="shared" si="11"/>
        <v>项</v>
      </c>
      <c r="H217" s="287" t="e">
        <f>SUMIFS('[3]28'!$C:$C,'[3]28'!$A:$A,A217)</f>
        <v>#VALUE!</v>
      </c>
      <c r="I217" s="287" t="e">
        <f>SUMIFS('[3]28'!$D:$D,'[3]28'!$A:$A,A217)</f>
        <v>#VALUE!</v>
      </c>
    </row>
    <row r="218" s="283" customFormat="1" ht="38" hidden="1" customHeight="1" spans="1:9">
      <c r="A218" s="364" t="s">
        <v>1648</v>
      </c>
      <c r="B218" s="368" t="s">
        <v>1649</v>
      </c>
      <c r="C218" s="393">
        <v>0</v>
      </c>
      <c r="D218" s="393">
        <v>0</v>
      </c>
      <c r="E218" s="396" t="str">
        <f t="shared" si="9"/>
        <v/>
      </c>
      <c r="F218" s="319" t="str">
        <f t="shared" si="10"/>
        <v>否</v>
      </c>
      <c r="G218" s="287" t="str">
        <f t="shared" si="11"/>
        <v>项</v>
      </c>
      <c r="H218" s="287" t="e">
        <f>SUMIFS('[3]28'!$C:$C,'[3]28'!$A:$A,A218)</f>
        <v>#VALUE!</v>
      </c>
      <c r="I218" s="287" t="e">
        <f>SUMIFS('[3]28'!$D:$D,'[3]28'!$A:$A,A218)</f>
        <v>#VALUE!</v>
      </c>
    </row>
    <row r="219" s="283" customFormat="1" ht="38" hidden="1" customHeight="1" spans="1:9">
      <c r="A219" s="364" t="s">
        <v>1650</v>
      </c>
      <c r="B219" s="368" t="s">
        <v>1651</v>
      </c>
      <c r="C219" s="393">
        <v>2930</v>
      </c>
      <c r="D219" s="393">
        <v>4115</v>
      </c>
      <c r="E219" s="396">
        <f t="shared" si="9"/>
        <v>0.404</v>
      </c>
      <c r="F219" s="319" t="str">
        <f t="shared" si="10"/>
        <v>是</v>
      </c>
      <c r="G219" s="287" t="str">
        <f t="shared" si="11"/>
        <v>项</v>
      </c>
      <c r="H219" s="287" t="e">
        <f>SUMIFS('[3]28'!$C:$C,'[3]28'!$A:$A,A219)</f>
        <v>#VALUE!</v>
      </c>
      <c r="I219" s="287" t="e">
        <f>SUMIFS('[3]28'!$D:$D,'[3]28'!$A:$A,A219)</f>
        <v>#VALUE!</v>
      </c>
    </row>
    <row r="220" ht="38" hidden="1" customHeight="1" spans="1:9">
      <c r="A220" s="364" t="s">
        <v>1652</v>
      </c>
      <c r="B220" s="368" t="s">
        <v>1653</v>
      </c>
      <c r="C220" s="393">
        <v>0</v>
      </c>
      <c r="D220" s="393">
        <v>1800</v>
      </c>
      <c r="E220" s="396" t="str">
        <f t="shared" si="9"/>
        <v/>
      </c>
      <c r="F220" s="319" t="str">
        <f t="shared" si="10"/>
        <v>是</v>
      </c>
      <c r="G220" s="287" t="str">
        <f t="shared" si="11"/>
        <v>项</v>
      </c>
      <c r="H220" s="287" t="e">
        <f>SUMIFS('[3]28'!$C:$C,'[3]28'!$A:$A,A220)</f>
        <v>#VALUE!</v>
      </c>
      <c r="I220" s="287" t="e">
        <f>SUMIFS('[3]28'!$D:$D,'[3]28'!$A:$A,A220)</f>
        <v>#VALUE!</v>
      </c>
    </row>
    <row r="221" s="283" customFormat="1" ht="38" customHeight="1" spans="1:9">
      <c r="A221" s="391" t="s">
        <v>116</v>
      </c>
      <c r="B221" s="365" t="s">
        <v>1654</v>
      </c>
      <c r="C221" s="366">
        <v>107</v>
      </c>
      <c r="D221" s="366">
        <v>184</v>
      </c>
      <c r="E221" s="395">
        <f t="shared" si="9"/>
        <v>0.7196</v>
      </c>
      <c r="F221" s="319" t="str">
        <f t="shared" si="10"/>
        <v>是</v>
      </c>
      <c r="G221" s="287" t="str">
        <f t="shared" si="11"/>
        <v>类</v>
      </c>
      <c r="H221" s="287" t="e">
        <f>SUMIFS('[3]28'!$C:$C,'[3]28'!$A:$A,A221)</f>
        <v>#VALUE!</v>
      </c>
      <c r="I221" s="287" t="e">
        <f>SUMIFS('[3]28'!$D:$D,'[3]28'!$A:$A,A221)</f>
        <v>#VALUE!</v>
      </c>
    </row>
    <row r="222" s="283" customFormat="1" ht="38" hidden="1" customHeight="1" spans="1:9">
      <c r="A222" s="397">
        <v>23304</v>
      </c>
      <c r="B222" s="331" t="s">
        <v>1655</v>
      </c>
      <c r="C222" s="392">
        <v>107</v>
      </c>
      <c r="D222" s="392">
        <v>184</v>
      </c>
      <c r="E222" s="396">
        <f t="shared" si="9"/>
        <v>0.72</v>
      </c>
      <c r="F222" s="319" t="str">
        <f t="shared" si="10"/>
        <v>是</v>
      </c>
      <c r="G222" s="287" t="str">
        <f t="shared" si="11"/>
        <v>款</v>
      </c>
      <c r="H222" s="287" t="e">
        <f>SUMIFS('[3]28'!$C:$C,'[3]28'!$A:$A,A222)</f>
        <v>#VALUE!</v>
      </c>
      <c r="I222" s="287" t="e">
        <f>SUMIFS('[3]28'!$D:$D,'[3]28'!$A:$A,A222)</f>
        <v>#VALUE!</v>
      </c>
    </row>
    <row r="223" ht="38" hidden="1" customHeight="1" spans="1:9">
      <c r="A223" s="364" t="s">
        <v>1656</v>
      </c>
      <c r="B223" s="368" t="s">
        <v>1657</v>
      </c>
      <c r="C223" s="393">
        <v>0</v>
      </c>
      <c r="D223" s="393">
        <v>0</v>
      </c>
      <c r="E223" s="396" t="str">
        <f t="shared" si="9"/>
        <v/>
      </c>
      <c r="F223" s="319" t="str">
        <f t="shared" si="10"/>
        <v>否</v>
      </c>
      <c r="G223" s="287" t="str">
        <f t="shared" si="11"/>
        <v>项</v>
      </c>
      <c r="H223" s="287" t="e">
        <f>SUMIFS('[3]28'!$C:$C,'[3]28'!$A:$A,A223)</f>
        <v>#VALUE!</v>
      </c>
      <c r="I223" s="287" t="e">
        <f>SUMIFS('[3]28'!$D:$D,'[3]28'!$A:$A,A223)</f>
        <v>#VALUE!</v>
      </c>
    </row>
    <row r="224" s="283" customFormat="1" ht="38" hidden="1" customHeight="1" spans="1:9">
      <c r="A224" s="364" t="s">
        <v>1658</v>
      </c>
      <c r="B224" s="368" t="s">
        <v>1659</v>
      </c>
      <c r="C224" s="393">
        <v>0</v>
      </c>
      <c r="D224" s="393">
        <v>0</v>
      </c>
      <c r="E224" s="396" t="str">
        <f t="shared" si="9"/>
        <v/>
      </c>
      <c r="F224" s="319" t="str">
        <f t="shared" si="10"/>
        <v>否</v>
      </c>
      <c r="G224" s="287" t="str">
        <f t="shared" si="11"/>
        <v>项</v>
      </c>
      <c r="H224" s="287" t="e">
        <f>SUMIFS('[3]28'!$C:$C,'[3]28'!$A:$A,A224)</f>
        <v>#VALUE!</v>
      </c>
      <c r="I224" s="287" t="e">
        <f>SUMIFS('[3]28'!$D:$D,'[3]28'!$A:$A,A224)</f>
        <v>#VALUE!</v>
      </c>
    </row>
    <row r="225" ht="38" hidden="1" customHeight="1" spans="1:9">
      <c r="A225" s="364" t="s">
        <v>1660</v>
      </c>
      <c r="B225" s="368" t="s">
        <v>1661</v>
      </c>
      <c r="C225" s="393">
        <v>0</v>
      </c>
      <c r="D225" s="393">
        <v>0</v>
      </c>
      <c r="E225" s="396" t="str">
        <f t="shared" si="9"/>
        <v/>
      </c>
      <c r="F225" s="319" t="str">
        <f t="shared" si="10"/>
        <v>否</v>
      </c>
      <c r="G225" s="287" t="str">
        <f t="shared" si="11"/>
        <v>项</v>
      </c>
      <c r="H225" s="287" t="e">
        <f>SUMIFS('[3]28'!$C:$C,'[3]28'!$A:$A,A225)</f>
        <v>#VALUE!</v>
      </c>
      <c r="I225" s="287" t="e">
        <f>SUMIFS('[3]28'!$D:$D,'[3]28'!$A:$A,A225)</f>
        <v>#VALUE!</v>
      </c>
    </row>
    <row r="226" s="283" customFormat="1" ht="38" hidden="1" customHeight="1" spans="1:9">
      <c r="A226" s="364" t="s">
        <v>1662</v>
      </c>
      <c r="B226" s="368" t="s">
        <v>1663</v>
      </c>
      <c r="C226" s="393">
        <v>1</v>
      </c>
      <c r="D226" s="393">
        <v>8</v>
      </c>
      <c r="E226" s="396">
        <f t="shared" si="9"/>
        <v>7</v>
      </c>
      <c r="F226" s="319" t="str">
        <f t="shared" si="10"/>
        <v>是</v>
      </c>
      <c r="G226" s="287" t="str">
        <f t="shared" si="11"/>
        <v>项</v>
      </c>
      <c r="H226" s="287" t="e">
        <f>SUMIFS('[3]28'!$C:$C,'[3]28'!$A:$A,A226)</f>
        <v>#VALUE!</v>
      </c>
      <c r="I226" s="287" t="e">
        <f>SUMIFS('[3]28'!$D:$D,'[3]28'!$A:$A,A226)</f>
        <v>#VALUE!</v>
      </c>
    </row>
    <row r="227" s="283" customFormat="1" ht="38" hidden="1" customHeight="1" spans="1:9">
      <c r="A227" s="364" t="s">
        <v>1664</v>
      </c>
      <c r="B227" s="368" t="s">
        <v>1665</v>
      </c>
      <c r="C227" s="393">
        <v>0</v>
      </c>
      <c r="D227" s="393">
        <v>0</v>
      </c>
      <c r="E227" s="396" t="str">
        <f t="shared" si="9"/>
        <v/>
      </c>
      <c r="F227" s="319" t="str">
        <f t="shared" si="10"/>
        <v>否</v>
      </c>
      <c r="G227" s="287" t="str">
        <f t="shared" si="11"/>
        <v>项</v>
      </c>
      <c r="H227" s="287" t="e">
        <f>SUMIFS('[3]28'!$C:$C,'[3]28'!$A:$A,A227)</f>
        <v>#VALUE!</v>
      </c>
      <c r="I227" s="287" t="e">
        <f>SUMIFS('[3]28'!$D:$D,'[3]28'!$A:$A,A227)</f>
        <v>#VALUE!</v>
      </c>
    </row>
    <row r="228" ht="38" hidden="1" customHeight="1" spans="1:9">
      <c r="A228" s="364" t="s">
        <v>1666</v>
      </c>
      <c r="B228" s="368" t="s">
        <v>1667</v>
      </c>
      <c r="C228" s="393">
        <v>0</v>
      </c>
      <c r="D228" s="393">
        <v>0</v>
      </c>
      <c r="E228" s="396" t="str">
        <f t="shared" si="9"/>
        <v/>
      </c>
      <c r="F228" s="319" t="str">
        <f t="shared" si="10"/>
        <v>否</v>
      </c>
      <c r="G228" s="287" t="str">
        <f t="shared" si="11"/>
        <v>项</v>
      </c>
      <c r="H228" s="287" t="e">
        <f>SUMIFS('[3]28'!$C:$C,'[3]28'!$A:$A,A228)</f>
        <v>#VALUE!</v>
      </c>
      <c r="I228" s="287" t="e">
        <f>SUMIFS('[3]28'!$D:$D,'[3]28'!$A:$A,A228)</f>
        <v>#VALUE!</v>
      </c>
    </row>
    <row r="229" ht="38" hidden="1" customHeight="1" spans="1:9">
      <c r="A229" s="364" t="s">
        <v>1668</v>
      </c>
      <c r="B229" s="368" t="s">
        <v>1669</v>
      </c>
      <c r="C229" s="393">
        <v>0</v>
      </c>
      <c r="D229" s="393">
        <v>0</v>
      </c>
      <c r="E229" s="396" t="str">
        <f t="shared" si="9"/>
        <v/>
      </c>
      <c r="F229" s="319" t="str">
        <f t="shared" si="10"/>
        <v>否</v>
      </c>
      <c r="G229" s="287" t="str">
        <f t="shared" si="11"/>
        <v>项</v>
      </c>
      <c r="H229" s="287" t="e">
        <f>SUMIFS('[3]28'!$C:$C,'[3]28'!$A:$A,A229)</f>
        <v>#VALUE!</v>
      </c>
      <c r="I229" s="287" t="e">
        <f>SUMIFS('[3]28'!$D:$D,'[3]28'!$A:$A,A229)</f>
        <v>#VALUE!</v>
      </c>
    </row>
    <row r="230" ht="38" hidden="1" customHeight="1" spans="1:9">
      <c r="A230" s="364" t="s">
        <v>1670</v>
      </c>
      <c r="B230" s="368" t="s">
        <v>1671</v>
      </c>
      <c r="C230" s="393">
        <v>0</v>
      </c>
      <c r="D230" s="393">
        <v>0</v>
      </c>
      <c r="E230" s="396" t="str">
        <f t="shared" si="9"/>
        <v/>
      </c>
      <c r="F230" s="319" t="str">
        <f t="shared" si="10"/>
        <v>否</v>
      </c>
      <c r="G230" s="287" t="str">
        <f t="shared" si="11"/>
        <v>项</v>
      </c>
      <c r="H230" s="287" t="e">
        <f>SUMIFS('[3]28'!$C:$C,'[3]28'!$A:$A,A230)</f>
        <v>#VALUE!</v>
      </c>
      <c r="I230" s="287" t="e">
        <f>SUMIFS('[3]28'!$D:$D,'[3]28'!$A:$A,A230)</f>
        <v>#VALUE!</v>
      </c>
    </row>
    <row r="231" ht="38" hidden="1" customHeight="1" spans="1:9">
      <c r="A231" s="364" t="s">
        <v>1672</v>
      </c>
      <c r="B231" s="368" t="s">
        <v>1673</v>
      </c>
      <c r="C231" s="393">
        <v>0</v>
      </c>
      <c r="D231" s="393">
        <v>0</v>
      </c>
      <c r="E231" s="396" t="str">
        <f t="shared" si="9"/>
        <v/>
      </c>
      <c r="F231" s="319" t="str">
        <f t="shared" si="10"/>
        <v>否</v>
      </c>
      <c r="G231" s="287" t="str">
        <f t="shared" si="11"/>
        <v>项</v>
      </c>
      <c r="H231" s="287" t="e">
        <f>SUMIFS('[3]28'!$C:$C,'[3]28'!$A:$A,A231)</f>
        <v>#VALUE!</v>
      </c>
      <c r="I231" s="287" t="e">
        <f>SUMIFS('[3]28'!$D:$D,'[3]28'!$A:$A,A231)</f>
        <v>#VALUE!</v>
      </c>
    </row>
    <row r="232" ht="38" hidden="1" customHeight="1" spans="1:9">
      <c r="A232" s="364" t="s">
        <v>1674</v>
      </c>
      <c r="B232" s="368" t="s">
        <v>1675</v>
      </c>
      <c r="C232" s="393">
        <v>0</v>
      </c>
      <c r="D232" s="393">
        <v>0</v>
      </c>
      <c r="E232" s="396" t="str">
        <f t="shared" si="9"/>
        <v/>
      </c>
      <c r="F232" s="319" t="str">
        <f t="shared" si="10"/>
        <v>否</v>
      </c>
      <c r="G232" s="287" t="str">
        <f t="shared" si="11"/>
        <v>项</v>
      </c>
      <c r="H232" s="287" t="e">
        <f>SUMIFS('[3]28'!$C:$C,'[3]28'!$A:$A,A232)</f>
        <v>#VALUE!</v>
      </c>
      <c r="I232" s="287" t="e">
        <f>SUMIFS('[3]28'!$D:$D,'[3]28'!$A:$A,A232)</f>
        <v>#VALUE!</v>
      </c>
    </row>
    <row r="233" ht="38" hidden="1" customHeight="1" spans="1:9">
      <c r="A233" s="364" t="s">
        <v>1676</v>
      </c>
      <c r="B233" s="368" t="s">
        <v>1677</v>
      </c>
      <c r="C233" s="393">
        <v>0</v>
      </c>
      <c r="D233" s="393">
        <v>0</v>
      </c>
      <c r="E233" s="396" t="str">
        <f t="shared" si="9"/>
        <v/>
      </c>
      <c r="F233" s="319" t="str">
        <f t="shared" si="10"/>
        <v>否</v>
      </c>
      <c r="G233" s="287" t="str">
        <f t="shared" si="11"/>
        <v>项</v>
      </c>
      <c r="H233" s="287" t="e">
        <f>SUMIFS('[3]28'!$C:$C,'[3]28'!$A:$A,A233)</f>
        <v>#VALUE!</v>
      </c>
      <c r="I233" s="287" t="e">
        <f>SUMIFS('[3]28'!$D:$D,'[3]28'!$A:$A,A233)</f>
        <v>#VALUE!</v>
      </c>
    </row>
    <row r="234" ht="38" hidden="1" customHeight="1" spans="1:9">
      <c r="A234" s="364" t="s">
        <v>1678</v>
      </c>
      <c r="B234" s="368" t="s">
        <v>1679</v>
      </c>
      <c r="C234" s="393">
        <v>0</v>
      </c>
      <c r="D234" s="393">
        <v>0</v>
      </c>
      <c r="E234" s="396" t="str">
        <f t="shared" si="9"/>
        <v/>
      </c>
      <c r="F234" s="319" t="str">
        <f t="shared" si="10"/>
        <v>否</v>
      </c>
      <c r="G234" s="287" t="str">
        <f t="shared" si="11"/>
        <v>项</v>
      </c>
      <c r="H234" s="287" t="e">
        <f>SUMIFS('[3]28'!$C:$C,'[3]28'!$A:$A,A234)</f>
        <v>#VALUE!</v>
      </c>
      <c r="I234" s="287" t="e">
        <f>SUMIFS('[3]28'!$D:$D,'[3]28'!$A:$A,A234)</f>
        <v>#VALUE!</v>
      </c>
    </row>
    <row r="235" ht="38" hidden="1" customHeight="1" spans="1:9">
      <c r="A235" s="364" t="s">
        <v>1680</v>
      </c>
      <c r="B235" s="368" t="s">
        <v>1681</v>
      </c>
      <c r="C235" s="393">
        <v>0</v>
      </c>
      <c r="D235" s="393">
        <v>0</v>
      </c>
      <c r="E235" s="396" t="str">
        <f t="shared" si="9"/>
        <v/>
      </c>
      <c r="F235" s="319" t="str">
        <f t="shared" si="10"/>
        <v>否</v>
      </c>
      <c r="G235" s="287" t="str">
        <f t="shared" si="11"/>
        <v>项</v>
      </c>
      <c r="H235" s="287" t="e">
        <f>SUMIFS('[3]28'!$C:$C,'[3]28'!$A:$A,A235)</f>
        <v>#VALUE!</v>
      </c>
      <c r="I235" s="287" t="e">
        <f>SUMIFS('[3]28'!$D:$D,'[3]28'!$A:$A,A235)</f>
        <v>#VALUE!</v>
      </c>
    </row>
    <row r="236" s="283" customFormat="1" ht="38" hidden="1" customHeight="1" spans="1:9">
      <c r="A236" s="364" t="s">
        <v>1682</v>
      </c>
      <c r="B236" s="368" t="s">
        <v>1683</v>
      </c>
      <c r="C236" s="393">
        <v>0</v>
      </c>
      <c r="D236" s="393">
        <v>0</v>
      </c>
      <c r="E236" s="396" t="str">
        <f t="shared" si="9"/>
        <v/>
      </c>
      <c r="F236" s="319" t="str">
        <f t="shared" si="10"/>
        <v>否</v>
      </c>
      <c r="G236" s="287" t="str">
        <f t="shared" si="11"/>
        <v>项</v>
      </c>
      <c r="H236" s="287" t="e">
        <f>SUMIFS('[3]28'!$C:$C,'[3]28'!$A:$A,A236)</f>
        <v>#VALUE!</v>
      </c>
      <c r="I236" s="287" t="e">
        <f>SUMIFS('[3]28'!$D:$D,'[3]28'!$A:$A,A236)</f>
        <v>#VALUE!</v>
      </c>
    </row>
    <row r="237" ht="38" hidden="1" customHeight="1" spans="1:9">
      <c r="A237" s="364" t="s">
        <v>1684</v>
      </c>
      <c r="B237" s="368" t="s">
        <v>1685</v>
      </c>
      <c r="C237" s="393">
        <v>36</v>
      </c>
      <c r="D237" s="393">
        <v>110</v>
      </c>
      <c r="E237" s="396">
        <f t="shared" si="9"/>
        <v>2.056</v>
      </c>
      <c r="F237" s="319" t="str">
        <f t="shared" si="10"/>
        <v>是</v>
      </c>
      <c r="G237" s="287" t="str">
        <f t="shared" si="11"/>
        <v>项</v>
      </c>
      <c r="H237" s="287" t="e">
        <f>SUMIFS('[3]28'!$C:$C,'[3]28'!$A:$A,A237)</f>
        <v>#VALUE!</v>
      </c>
      <c r="I237" s="287" t="e">
        <f>SUMIFS('[3]28'!$D:$D,'[3]28'!$A:$A,A237)</f>
        <v>#VALUE!</v>
      </c>
    </row>
    <row r="238" ht="38" hidden="1" customHeight="1" spans="1:9">
      <c r="A238" s="364" t="s">
        <v>1686</v>
      </c>
      <c r="B238" s="368" t="s">
        <v>1687</v>
      </c>
      <c r="C238" s="393">
        <v>70</v>
      </c>
      <c r="D238" s="393">
        <v>66</v>
      </c>
      <c r="E238" s="396">
        <f t="shared" si="9"/>
        <v>-0.057</v>
      </c>
      <c r="F238" s="319" t="str">
        <f t="shared" si="10"/>
        <v>是</v>
      </c>
      <c r="G238" s="287" t="str">
        <f t="shared" si="11"/>
        <v>项</v>
      </c>
      <c r="H238" s="287" t="e">
        <f>SUMIFS('[3]28'!$C:$C,'[3]28'!$A:$A,A238)</f>
        <v>#VALUE!</v>
      </c>
      <c r="I238" s="287" t="e">
        <f>SUMIFS('[3]28'!$D:$D,'[3]28'!$A:$A,A238)</f>
        <v>#VALUE!</v>
      </c>
    </row>
    <row r="239" ht="38" customHeight="1" spans="1:9">
      <c r="A239" s="398" t="s">
        <v>1688</v>
      </c>
      <c r="B239" s="365" t="s">
        <v>1689</v>
      </c>
      <c r="C239" s="366">
        <v>0</v>
      </c>
      <c r="D239" s="366">
        <v>0</v>
      </c>
      <c r="E239" s="395" t="str">
        <f t="shared" si="9"/>
        <v/>
      </c>
      <c r="F239" s="319" t="str">
        <f t="shared" si="10"/>
        <v>是</v>
      </c>
      <c r="G239" s="287" t="str">
        <f t="shared" si="11"/>
        <v>类</v>
      </c>
      <c r="H239" s="287" t="e">
        <f>SUMIFS('[3]28'!$C:$C,'[3]28'!$A:$A,A239)</f>
        <v>#VALUE!</v>
      </c>
      <c r="I239" s="287" t="e">
        <f>SUMIFS('[3]28'!$D:$D,'[3]28'!$A:$A,A239)</f>
        <v>#VALUE!</v>
      </c>
    </row>
    <row r="240" ht="38" hidden="1" customHeight="1" spans="1:9">
      <c r="A240" s="397" t="s">
        <v>1690</v>
      </c>
      <c r="B240" s="331" t="s">
        <v>1691</v>
      </c>
      <c r="C240" s="392">
        <v>0</v>
      </c>
      <c r="D240" s="392">
        <v>0</v>
      </c>
      <c r="E240" s="396" t="str">
        <f t="shared" si="9"/>
        <v/>
      </c>
      <c r="F240" s="319" t="str">
        <f t="shared" si="10"/>
        <v>否</v>
      </c>
      <c r="G240" s="287" t="str">
        <f t="shared" si="11"/>
        <v>款</v>
      </c>
      <c r="H240" s="287" t="e">
        <f>SUMIFS('[3]28'!$C:$C,'[3]28'!$A:$A,A240)</f>
        <v>#VALUE!</v>
      </c>
      <c r="I240" s="287" t="e">
        <f>SUMIFS('[3]28'!$D:$D,'[3]28'!$A:$A,A240)</f>
        <v>#VALUE!</v>
      </c>
    </row>
    <row r="241" ht="38" hidden="1" customHeight="1" spans="1:9">
      <c r="A241" s="397" t="s">
        <v>1692</v>
      </c>
      <c r="B241" s="368" t="s">
        <v>1693</v>
      </c>
      <c r="C241" s="393">
        <v>0</v>
      </c>
      <c r="D241" s="393">
        <v>0</v>
      </c>
      <c r="E241" s="396" t="str">
        <f t="shared" si="9"/>
        <v/>
      </c>
      <c r="F241" s="319" t="str">
        <f t="shared" si="10"/>
        <v>否</v>
      </c>
      <c r="G241" s="287" t="str">
        <f t="shared" si="11"/>
        <v>项</v>
      </c>
      <c r="H241" s="287" t="e">
        <f>SUMIFS('[3]28'!$C:$C,'[3]28'!$A:$A,A241)</f>
        <v>#VALUE!</v>
      </c>
      <c r="I241" s="287" t="e">
        <f>SUMIFS('[3]28'!$D:$D,'[3]28'!$A:$A,A241)</f>
        <v>#VALUE!</v>
      </c>
    </row>
    <row r="242" ht="38" hidden="1" customHeight="1" spans="1:9">
      <c r="A242" s="397" t="s">
        <v>1694</v>
      </c>
      <c r="B242" s="368" t="s">
        <v>1695</v>
      </c>
      <c r="C242" s="393">
        <v>0</v>
      </c>
      <c r="D242" s="393">
        <v>0</v>
      </c>
      <c r="E242" s="396" t="str">
        <f t="shared" si="9"/>
        <v/>
      </c>
      <c r="F242" s="319" t="str">
        <f t="shared" si="10"/>
        <v>否</v>
      </c>
      <c r="G242" s="287" t="str">
        <f t="shared" si="11"/>
        <v>项</v>
      </c>
      <c r="H242" s="287" t="e">
        <f>SUMIFS('[3]28'!$C:$C,'[3]28'!$A:$A,A242)</f>
        <v>#VALUE!</v>
      </c>
      <c r="I242" s="287" t="e">
        <f>SUMIFS('[3]28'!$D:$D,'[3]28'!$A:$A,A242)</f>
        <v>#VALUE!</v>
      </c>
    </row>
    <row r="243" ht="38" hidden="1" customHeight="1" spans="1:9">
      <c r="A243" s="397" t="s">
        <v>1696</v>
      </c>
      <c r="B243" s="368" t="s">
        <v>1697</v>
      </c>
      <c r="C243" s="393">
        <v>0</v>
      </c>
      <c r="D243" s="393">
        <v>0</v>
      </c>
      <c r="E243" s="396" t="str">
        <f t="shared" si="9"/>
        <v/>
      </c>
      <c r="F243" s="319" t="str">
        <f t="shared" si="10"/>
        <v>否</v>
      </c>
      <c r="G243" s="287" t="str">
        <f t="shared" si="11"/>
        <v>项</v>
      </c>
      <c r="H243" s="287" t="e">
        <f>SUMIFS('[3]28'!$C:$C,'[3]28'!$A:$A,A243)</f>
        <v>#VALUE!</v>
      </c>
      <c r="I243" s="287" t="e">
        <f>SUMIFS('[3]28'!$D:$D,'[3]28'!$A:$A,A243)</f>
        <v>#VALUE!</v>
      </c>
    </row>
    <row r="244" ht="38" hidden="1" customHeight="1" spans="1:9">
      <c r="A244" s="397" t="s">
        <v>1698</v>
      </c>
      <c r="B244" s="368" t="s">
        <v>1699</v>
      </c>
      <c r="C244" s="393">
        <v>0</v>
      </c>
      <c r="D244" s="393">
        <v>0</v>
      </c>
      <c r="E244" s="396" t="str">
        <f t="shared" si="9"/>
        <v/>
      </c>
      <c r="F244" s="319" t="str">
        <f t="shared" si="10"/>
        <v>否</v>
      </c>
      <c r="G244" s="287" t="str">
        <f t="shared" si="11"/>
        <v>项</v>
      </c>
      <c r="H244" s="287" t="e">
        <f>SUMIFS('[3]28'!$C:$C,'[3]28'!$A:$A,A244)</f>
        <v>#VALUE!</v>
      </c>
      <c r="I244" s="287" t="e">
        <f>SUMIFS('[3]28'!$D:$D,'[3]28'!$A:$A,A244)</f>
        <v>#VALUE!</v>
      </c>
    </row>
    <row r="245" ht="38" hidden="1" customHeight="1" spans="1:9">
      <c r="A245" s="397" t="s">
        <v>1700</v>
      </c>
      <c r="B245" s="368" t="s">
        <v>1701</v>
      </c>
      <c r="C245" s="393">
        <v>0</v>
      </c>
      <c r="D245" s="393">
        <v>0</v>
      </c>
      <c r="E245" s="396" t="str">
        <f t="shared" si="9"/>
        <v/>
      </c>
      <c r="F245" s="319" t="str">
        <f t="shared" si="10"/>
        <v>否</v>
      </c>
      <c r="G245" s="287" t="str">
        <f t="shared" si="11"/>
        <v>项</v>
      </c>
      <c r="H245" s="287" t="e">
        <f>SUMIFS('[3]28'!$C:$C,'[3]28'!$A:$A,A245)</f>
        <v>#VALUE!</v>
      </c>
      <c r="I245" s="287" t="e">
        <f>SUMIFS('[3]28'!$D:$D,'[3]28'!$A:$A,A245)</f>
        <v>#VALUE!</v>
      </c>
    </row>
    <row r="246" ht="38" hidden="1" customHeight="1" spans="1:9">
      <c r="A246" s="397" t="s">
        <v>1702</v>
      </c>
      <c r="B246" s="368" t="s">
        <v>1703</v>
      </c>
      <c r="C246" s="393">
        <v>0</v>
      </c>
      <c r="D246" s="393">
        <v>0</v>
      </c>
      <c r="E246" s="396" t="str">
        <f t="shared" si="9"/>
        <v/>
      </c>
      <c r="F246" s="319" t="str">
        <f t="shared" si="10"/>
        <v>否</v>
      </c>
      <c r="G246" s="287" t="str">
        <f t="shared" si="11"/>
        <v>项</v>
      </c>
      <c r="H246" s="287" t="e">
        <f>SUMIFS('[3]28'!$C:$C,'[3]28'!$A:$A,A246)</f>
        <v>#VALUE!</v>
      </c>
      <c r="I246" s="287" t="e">
        <f>SUMIFS('[3]28'!$D:$D,'[3]28'!$A:$A,A246)</f>
        <v>#VALUE!</v>
      </c>
    </row>
    <row r="247" ht="38" hidden="1" customHeight="1" spans="1:9">
      <c r="A247" s="397" t="s">
        <v>1704</v>
      </c>
      <c r="B247" s="368" t="s">
        <v>1705</v>
      </c>
      <c r="C247" s="393">
        <v>0</v>
      </c>
      <c r="D247" s="393">
        <v>0</v>
      </c>
      <c r="E247" s="396" t="str">
        <f t="shared" si="9"/>
        <v/>
      </c>
      <c r="F247" s="319" t="str">
        <f t="shared" si="10"/>
        <v>否</v>
      </c>
      <c r="G247" s="287" t="str">
        <f t="shared" si="11"/>
        <v>项</v>
      </c>
      <c r="H247" s="287" t="e">
        <f>SUMIFS('[3]28'!$C:$C,'[3]28'!$A:$A,A247)</f>
        <v>#VALUE!</v>
      </c>
      <c r="I247" s="287" t="e">
        <f>SUMIFS('[3]28'!$D:$D,'[3]28'!$A:$A,A247)</f>
        <v>#VALUE!</v>
      </c>
    </row>
    <row r="248" ht="38" hidden="1" customHeight="1" spans="1:9">
      <c r="A248" s="397" t="s">
        <v>1706</v>
      </c>
      <c r="B248" s="368" t="s">
        <v>1707</v>
      </c>
      <c r="C248" s="393">
        <v>0</v>
      </c>
      <c r="D248" s="393">
        <v>0</v>
      </c>
      <c r="E248" s="396" t="str">
        <f t="shared" si="9"/>
        <v/>
      </c>
      <c r="F248" s="319" t="str">
        <f t="shared" si="10"/>
        <v>否</v>
      </c>
      <c r="G248" s="287" t="str">
        <f t="shared" si="11"/>
        <v>项</v>
      </c>
      <c r="H248" s="287" t="e">
        <f>SUMIFS('[3]28'!$C:$C,'[3]28'!$A:$A,A248)</f>
        <v>#VALUE!</v>
      </c>
      <c r="I248" s="287" t="e">
        <f>SUMIFS('[3]28'!$D:$D,'[3]28'!$A:$A,A248)</f>
        <v>#VALUE!</v>
      </c>
    </row>
    <row r="249" ht="38" hidden="1" customHeight="1" spans="1:9">
      <c r="A249" s="397" t="s">
        <v>1708</v>
      </c>
      <c r="B249" s="368" t="s">
        <v>1709</v>
      </c>
      <c r="C249" s="393">
        <v>0</v>
      </c>
      <c r="D249" s="393">
        <v>0</v>
      </c>
      <c r="E249" s="396" t="str">
        <f t="shared" si="9"/>
        <v/>
      </c>
      <c r="F249" s="319" t="str">
        <f t="shared" si="10"/>
        <v>否</v>
      </c>
      <c r="G249" s="287" t="str">
        <f t="shared" si="11"/>
        <v>项</v>
      </c>
      <c r="H249" s="287" t="e">
        <f>SUMIFS('[3]28'!$C:$C,'[3]28'!$A:$A,A249)</f>
        <v>#VALUE!</v>
      </c>
      <c r="I249" s="287" t="e">
        <f>SUMIFS('[3]28'!$D:$D,'[3]28'!$A:$A,A249)</f>
        <v>#VALUE!</v>
      </c>
    </row>
    <row r="250" ht="38" hidden="1" customHeight="1" spans="1:9">
      <c r="A250" s="397" t="s">
        <v>1710</v>
      </c>
      <c r="B250" s="368" t="s">
        <v>1711</v>
      </c>
      <c r="C250" s="393">
        <v>0</v>
      </c>
      <c r="D250" s="393">
        <v>0</v>
      </c>
      <c r="E250" s="396" t="str">
        <f t="shared" si="9"/>
        <v/>
      </c>
      <c r="F250" s="319" t="str">
        <f t="shared" si="10"/>
        <v>否</v>
      </c>
      <c r="G250" s="287" t="str">
        <f t="shared" si="11"/>
        <v>项</v>
      </c>
      <c r="H250" s="287" t="e">
        <f>SUMIFS('[3]28'!$C:$C,'[3]28'!$A:$A,A250)</f>
        <v>#VALUE!</v>
      </c>
      <c r="I250" s="287" t="e">
        <f>SUMIFS('[3]28'!$D:$D,'[3]28'!$A:$A,A250)</f>
        <v>#VALUE!</v>
      </c>
    </row>
    <row r="251" ht="38" hidden="1" customHeight="1" spans="1:9">
      <c r="A251" s="397" t="s">
        <v>1712</v>
      </c>
      <c r="B251" s="368" t="s">
        <v>1713</v>
      </c>
      <c r="C251" s="393">
        <v>0</v>
      </c>
      <c r="D251" s="393">
        <v>0</v>
      </c>
      <c r="E251" s="396" t="str">
        <f t="shared" si="9"/>
        <v/>
      </c>
      <c r="F251" s="319" t="str">
        <f t="shared" si="10"/>
        <v>否</v>
      </c>
      <c r="G251" s="287" t="str">
        <f t="shared" si="11"/>
        <v>项</v>
      </c>
      <c r="H251" s="287" t="e">
        <f>SUMIFS('[3]28'!$C:$C,'[3]28'!$A:$A,A251)</f>
        <v>#VALUE!</v>
      </c>
      <c r="I251" s="287" t="e">
        <f>SUMIFS('[3]28'!$D:$D,'[3]28'!$A:$A,A251)</f>
        <v>#VALUE!</v>
      </c>
    </row>
    <row r="252" ht="38" hidden="1" customHeight="1" spans="1:9">
      <c r="A252" s="397" t="s">
        <v>1714</v>
      </c>
      <c r="B252" s="368" t="s">
        <v>1715</v>
      </c>
      <c r="C252" s="393">
        <v>0</v>
      </c>
      <c r="D252" s="393">
        <v>0</v>
      </c>
      <c r="E252" s="396" t="str">
        <f t="shared" si="9"/>
        <v/>
      </c>
      <c r="F252" s="319" t="str">
        <f t="shared" si="10"/>
        <v>否</v>
      </c>
      <c r="G252" s="287" t="str">
        <f t="shared" si="11"/>
        <v>项</v>
      </c>
      <c r="H252" s="287" t="e">
        <f>SUMIFS('[3]28'!$C:$C,'[3]28'!$A:$A,A252)</f>
        <v>#VALUE!</v>
      </c>
      <c r="I252" s="287" t="e">
        <f>SUMIFS('[3]28'!$D:$D,'[3]28'!$A:$A,A252)</f>
        <v>#VALUE!</v>
      </c>
    </row>
    <row r="253" ht="38" hidden="1" customHeight="1" spans="1:9">
      <c r="A253" s="397" t="s">
        <v>1716</v>
      </c>
      <c r="B253" s="331" t="s">
        <v>1717</v>
      </c>
      <c r="C253" s="392">
        <v>0</v>
      </c>
      <c r="D253" s="392">
        <v>0</v>
      </c>
      <c r="E253" s="396" t="str">
        <f t="shared" si="9"/>
        <v/>
      </c>
      <c r="F253" s="319" t="str">
        <f t="shared" si="10"/>
        <v>否</v>
      </c>
      <c r="G253" s="287" t="str">
        <f t="shared" si="11"/>
        <v>款</v>
      </c>
      <c r="H253" s="287" t="e">
        <f>SUMIFS('[3]28'!$C:$C,'[3]28'!$A:$A,A253)</f>
        <v>#VALUE!</v>
      </c>
      <c r="I253" s="287" t="e">
        <f>SUMIFS('[3]28'!$D:$D,'[3]28'!$A:$A,A253)</f>
        <v>#VALUE!</v>
      </c>
    </row>
    <row r="254" ht="38" hidden="1" customHeight="1" spans="1:9">
      <c r="A254" s="397" t="s">
        <v>1718</v>
      </c>
      <c r="B254" s="368" t="s">
        <v>1719</v>
      </c>
      <c r="C254" s="393">
        <v>0</v>
      </c>
      <c r="D254" s="393">
        <v>0</v>
      </c>
      <c r="E254" s="396" t="str">
        <f t="shared" si="9"/>
        <v/>
      </c>
      <c r="F254" s="319" t="str">
        <f t="shared" si="10"/>
        <v>否</v>
      </c>
      <c r="G254" s="287" t="str">
        <f t="shared" si="11"/>
        <v>项</v>
      </c>
      <c r="H254" s="287" t="e">
        <f>SUMIFS('[3]28'!$C:$C,'[3]28'!$A:$A,A254)</f>
        <v>#VALUE!</v>
      </c>
      <c r="I254" s="287" t="e">
        <f>SUMIFS('[3]28'!$D:$D,'[3]28'!$A:$A,A254)</f>
        <v>#VALUE!</v>
      </c>
    </row>
    <row r="255" ht="38" hidden="1" customHeight="1" spans="1:9">
      <c r="A255" s="397" t="s">
        <v>1720</v>
      </c>
      <c r="B255" s="368" t="s">
        <v>1721</v>
      </c>
      <c r="C255" s="393">
        <v>0</v>
      </c>
      <c r="D255" s="393">
        <v>0</v>
      </c>
      <c r="E255" s="396" t="str">
        <f t="shared" si="9"/>
        <v/>
      </c>
      <c r="F255" s="319" t="str">
        <f t="shared" si="10"/>
        <v>否</v>
      </c>
      <c r="G255" s="287" t="str">
        <f t="shared" si="11"/>
        <v>项</v>
      </c>
      <c r="H255" s="287" t="e">
        <f>SUMIFS('[3]28'!$C:$C,'[3]28'!$A:$A,A255)</f>
        <v>#VALUE!</v>
      </c>
      <c r="I255" s="287" t="e">
        <f>SUMIFS('[3]28'!$D:$D,'[3]28'!$A:$A,A255)</f>
        <v>#VALUE!</v>
      </c>
    </row>
    <row r="256" ht="38" hidden="1" customHeight="1" spans="1:9">
      <c r="A256" s="397" t="s">
        <v>1722</v>
      </c>
      <c r="B256" s="368" t="s">
        <v>1723</v>
      </c>
      <c r="C256" s="393">
        <v>0</v>
      </c>
      <c r="D256" s="393">
        <v>0</v>
      </c>
      <c r="E256" s="396" t="str">
        <f t="shared" si="9"/>
        <v/>
      </c>
      <c r="F256" s="319" t="str">
        <f t="shared" si="10"/>
        <v>否</v>
      </c>
      <c r="G256" s="287" t="str">
        <f t="shared" si="11"/>
        <v>项</v>
      </c>
      <c r="H256" s="287" t="e">
        <f>SUMIFS('[3]28'!$C:$C,'[3]28'!$A:$A,A256)</f>
        <v>#VALUE!</v>
      </c>
      <c r="I256" s="287" t="e">
        <f>SUMIFS('[3]28'!$D:$D,'[3]28'!$A:$A,A256)</f>
        <v>#VALUE!</v>
      </c>
    </row>
    <row r="257" ht="38" hidden="1" customHeight="1" spans="1:9">
      <c r="A257" s="397" t="s">
        <v>1724</v>
      </c>
      <c r="B257" s="368" t="s">
        <v>1725</v>
      </c>
      <c r="C257" s="393">
        <v>0</v>
      </c>
      <c r="D257" s="393">
        <v>0</v>
      </c>
      <c r="E257" s="396" t="str">
        <f t="shared" si="9"/>
        <v/>
      </c>
      <c r="F257" s="319" t="str">
        <f t="shared" si="10"/>
        <v>否</v>
      </c>
      <c r="G257" s="287" t="str">
        <f t="shared" si="11"/>
        <v>项</v>
      </c>
      <c r="H257" s="287" t="e">
        <f>SUMIFS('[3]28'!$C:$C,'[3]28'!$A:$A,A257)</f>
        <v>#VALUE!</v>
      </c>
      <c r="I257" s="287" t="e">
        <f>SUMIFS('[3]28'!$D:$D,'[3]28'!$A:$A,A257)</f>
        <v>#VALUE!</v>
      </c>
    </row>
    <row r="258" ht="38" hidden="1" customHeight="1" spans="1:9">
      <c r="A258" s="397" t="s">
        <v>1726</v>
      </c>
      <c r="B258" s="368" t="s">
        <v>1727</v>
      </c>
      <c r="C258" s="393">
        <v>0</v>
      </c>
      <c r="D258" s="393">
        <v>0</v>
      </c>
      <c r="E258" s="396" t="str">
        <f t="shared" si="9"/>
        <v/>
      </c>
      <c r="F258" s="319" t="str">
        <f t="shared" si="10"/>
        <v>否</v>
      </c>
      <c r="G258" s="287" t="str">
        <f t="shared" si="11"/>
        <v>项</v>
      </c>
      <c r="H258" s="287" t="e">
        <f>SUMIFS('[3]28'!$C:$C,'[3]28'!$A:$A,A258)</f>
        <v>#VALUE!</v>
      </c>
      <c r="I258" s="287" t="e">
        <f>SUMIFS('[3]28'!$D:$D,'[3]28'!$A:$A,A258)</f>
        <v>#VALUE!</v>
      </c>
    </row>
    <row r="259" ht="38" hidden="1" customHeight="1" spans="1:9">
      <c r="A259" s="397" t="s">
        <v>1728</v>
      </c>
      <c r="B259" s="368" t="s">
        <v>1729</v>
      </c>
      <c r="C259" s="393">
        <v>0</v>
      </c>
      <c r="D259" s="393">
        <v>0</v>
      </c>
      <c r="E259" s="396" t="str">
        <f t="shared" si="9"/>
        <v/>
      </c>
      <c r="F259" s="319" t="str">
        <f t="shared" si="10"/>
        <v>否</v>
      </c>
      <c r="G259" s="287" t="str">
        <f t="shared" si="11"/>
        <v>项</v>
      </c>
      <c r="H259" s="287" t="e">
        <f>SUMIFS('[3]28'!$C:$C,'[3]28'!$A:$A,A259)</f>
        <v>#VALUE!</v>
      </c>
      <c r="I259" s="287" t="e">
        <f>SUMIFS('[3]28'!$D:$D,'[3]28'!$A:$A,A259)</f>
        <v>#VALUE!</v>
      </c>
    </row>
    <row r="260" ht="38" customHeight="1" spans="1:9">
      <c r="A260" s="391"/>
      <c r="B260" s="365"/>
      <c r="C260" s="399">
        <v>0</v>
      </c>
      <c r="D260" s="399">
        <v>0</v>
      </c>
      <c r="E260" s="395" t="str">
        <f t="shared" ref="E260:E269" si="12">IF(C260&gt;0,D260/C260-1,IF(C260&lt;0,-(D260/C260-1),""))</f>
        <v/>
      </c>
      <c r="F260" s="319" t="str">
        <f>IF(LEN(A260)=3,"是",IF(B260&lt;&gt;"",IF(SUM(C260:D260)&lt;&gt;0,"是","否"),"是"))</f>
        <v>是</v>
      </c>
      <c r="H260" s="287" t="e">
        <f>SUMIFS('[3]28'!$C:$C,'[3]28'!$A:$A,A260)</f>
        <v>#VALUE!</v>
      </c>
      <c r="I260" s="287" t="e">
        <f>SUMIFS('[3]28'!$D:$D,'[3]28'!$A:$A,A260)</f>
        <v>#VALUE!</v>
      </c>
    </row>
    <row r="261" ht="38" customHeight="1" spans="1:9">
      <c r="A261" s="370"/>
      <c r="B261" s="371" t="s">
        <v>1730</v>
      </c>
      <c r="C261" s="294">
        <v>140456</v>
      </c>
      <c r="D261" s="294">
        <v>135107</v>
      </c>
      <c r="E261" s="395">
        <f t="shared" si="12"/>
        <v>-0.0381</v>
      </c>
      <c r="F261" s="319" t="s">
        <v>1731</v>
      </c>
      <c r="H261" s="287" t="e">
        <f>SUMIFS('[3]28'!$C:$C,'[3]28'!$A:$A,A261)</f>
        <v>#VALUE!</v>
      </c>
      <c r="I261" s="287" t="e">
        <f>SUMIFS('[3]28'!$D:$D,'[3]28'!$A:$A,A261)</f>
        <v>#VALUE!</v>
      </c>
    </row>
    <row r="262" ht="38" customHeight="1" spans="1:9">
      <c r="A262" s="400" t="s">
        <v>1732</v>
      </c>
      <c r="B262" s="337" t="s">
        <v>121</v>
      </c>
      <c r="C262" s="323">
        <v>56849</v>
      </c>
      <c r="D262" s="323">
        <v>73883</v>
      </c>
      <c r="E262" s="395">
        <f t="shared" si="12"/>
        <v>0.2996</v>
      </c>
      <c r="F262" s="319" t="str">
        <f t="shared" ref="F262:F268" si="13">IF(LEN(A262)=3,"是",IF(B262&lt;&gt;"",IF(SUM(C262:D262)&lt;&gt;0,"是","否"),"是"))</f>
        <v>是</v>
      </c>
      <c r="H262" s="287" t="e">
        <f>SUMIFS('[3]28'!$C:$C,'[3]28'!$A:$A,A262)</f>
        <v>#VALUE!</v>
      </c>
      <c r="I262" s="287" t="e">
        <f>SUMIFS('[3]28'!$D:$D,'[3]28'!$A:$A,A262)</f>
        <v>#VALUE!</v>
      </c>
    </row>
    <row r="263" ht="38" customHeight="1" spans="1:9">
      <c r="A263" s="400" t="s">
        <v>1733</v>
      </c>
      <c r="B263" s="401" t="s">
        <v>1734</v>
      </c>
      <c r="C263" s="323">
        <v>1358</v>
      </c>
      <c r="D263" s="323">
        <v>6202</v>
      </c>
      <c r="E263" s="395">
        <f t="shared" si="12"/>
        <v>3.567</v>
      </c>
      <c r="F263" s="319" t="str">
        <f t="shared" si="13"/>
        <v>是</v>
      </c>
      <c r="H263" s="287" t="e">
        <f>SUMIFS('[3]28'!$C:$C,'[3]28'!$A:$A,A263)</f>
        <v>#VALUE!</v>
      </c>
      <c r="I263" s="287" t="e">
        <f>SUMIFS('[3]28'!$D:$D,'[3]28'!$A:$A,A263)</f>
        <v>#VALUE!</v>
      </c>
    </row>
    <row r="264" ht="38" customHeight="1" spans="1:9">
      <c r="A264" s="402" t="s">
        <v>1735</v>
      </c>
      <c r="B264" s="403" t="s">
        <v>1736</v>
      </c>
      <c r="C264" s="404">
        <v>1358</v>
      </c>
      <c r="D264" s="405">
        <v>6202</v>
      </c>
      <c r="E264" s="395">
        <f t="shared" si="12"/>
        <v>3.567</v>
      </c>
      <c r="F264" s="319" t="str">
        <f t="shared" si="13"/>
        <v>是</v>
      </c>
      <c r="G264" s="283"/>
      <c r="H264" s="287" t="e">
        <f>SUMIFS('[3]28'!$C:$C,'[3]28'!$A:$A,A264)</f>
        <v>#VALUE!</v>
      </c>
      <c r="I264" s="287" t="e">
        <f>SUMIFS('[3]28'!$D:$D,'[3]28'!$A:$A,A264)</f>
        <v>#VALUE!</v>
      </c>
    </row>
    <row r="265" ht="38" customHeight="1" spans="1:9">
      <c r="A265" s="402" t="s">
        <v>1737</v>
      </c>
      <c r="B265" s="403" t="s">
        <v>1738</v>
      </c>
      <c r="C265" s="404">
        <v>0</v>
      </c>
      <c r="D265" s="405">
        <v>0</v>
      </c>
      <c r="E265" s="395" t="str">
        <f t="shared" si="12"/>
        <v/>
      </c>
      <c r="F265" s="319" t="str">
        <f t="shared" si="13"/>
        <v>否</v>
      </c>
      <c r="G265" s="283"/>
      <c r="H265" s="287" t="e">
        <f>SUMIFS('[3]28'!$C:$C,'[3]28'!$A:$A,A265)</f>
        <v>#VALUE!</v>
      </c>
      <c r="I265" s="287" t="e">
        <f>SUMIFS('[3]28'!$D:$D,'[3]28'!$A:$A,A265)</f>
        <v>#VALUE!</v>
      </c>
    </row>
    <row r="266" ht="38" customHeight="1" spans="1:6">
      <c r="A266" s="406" t="s">
        <v>1739</v>
      </c>
      <c r="B266" s="342" t="s">
        <v>1740</v>
      </c>
      <c r="C266" s="376">
        <v>3448</v>
      </c>
      <c r="D266" s="306">
        <v>49481</v>
      </c>
      <c r="E266" s="395">
        <f t="shared" si="12"/>
        <v>13.3506</v>
      </c>
      <c r="F266" s="319" t="str">
        <f t="shared" si="13"/>
        <v>是</v>
      </c>
    </row>
    <row r="267" ht="38" customHeight="1" spans="1:6">
      <c r="A267" s="406" t="s">
        <v>1741</v>
      </c>
      <c r="B267" s="342" t="s">
        <v>1742</v>
      </c>
      <c r="C267" s="376">
        <v>2873</v>
      </c>
      <c r="D267" s="306">
        <v>0</v>
      </c>
      <c r="E267" s="395">
        <f t="shared" si="12"/>
        <v>-1</v>
      </c>
      <c r="F267" s="319" t="str">
        <f t="shared" si="13"/>
        <v>是</v>
      </c>
    </row>
    <row r="268" ht="38" customHeight="1" spans="1:6">
      <c r="A268" s="406" t="s">
        <v>1743</v>
      </c>
      <c r="B268" s="348" t="s">
        <v>1744</v>
      </c>
      <c r="C268" s="323">
        <v>49170</v>
      </c>
      <c r="D268" s="311">
        <v>18200</v>
      </c>
      <c r="E268" s="395">
        <f t="shared" si="12"/>
        <v>-0.6299</v>
      </c>
      <c r="F268" s="319" t="str">
        <f t="shared" si="13"/>
        <v>是</v>
      </c>
    </row>
    <row r="269" ht="38" customHeight="1" spans="1:9">
      <c r="A269" s="407"/>
      <c r="B269" s="408" t="s">
        <v>129</v>
      </c>
      <c r="C269" s="323">
        <v>197305</v>
      </c>
      <c r="D269" s="323">
        <v>208990</v>
      </c>
      <c r="E269" s="395">
        <f t="shared" si="12"/>
        <v>0.0592</v>
      </c>
      <c r="F269" s="319" t="s">
        <v>1731</v>
      </c>
      <c r="H269" s="287" t="e">
        <f>SUMIFS('[3]28'!$C:$C,'[3]28'!$A:$A,A269)</f>
        <v>#VALUE!</v>
      </c>
      <c r="I269" s="287" t="e">
        <f>SUMIFS('[3]28'!$D:$D,'[3]28'!$A:$A,A269)</f>
        <v>#VALUE!</v>
      </c>
    </row>
    <row r="270" spans="3:3">
      <c r="C270" s="409"/>
    </row>
    <row r="272" spans="3:3">
      <c r="C272" s="409"/>
    </row>
    <row r="274" spans="3:3">
      <c r="C274" s="409"/>
    </row>
    <row r="275" spans="3:3">
      <c r="C275" s="409"/>
    </row>
    <row r="277" spans="3:3">
      <c r="C277" s="409"/>
    </row>
    <row r="278" spans="3:3">
      <c r="C278" s="409"/>
    </row>
    <row r="279" spans="3:3">
      <c r="C279" s="409"/>
    </row>
    <row r="280" spans="3:3">
      <c r="C280" s="409"/>
    </row>
    <row r="282" spans="3:3">
      <c r="C282" s="409"/>
    </row>
  </sheetData>
  <autoFilter xmlns:etc="http://www.wps.cn/officeDocument/2017/etCustomData" ref="A3:G269" etc:filterBottomFollowUsedRange="0">
    <filterColumn colId="6">
      <customFilters>
        <customFilter operator="equal" val=""/>
        <customFilter operator="equal" val="类"/>
      </customFilters>
    </filterColumn>
    <extLst/>
  </autoFilter>
  <mergeCells count="1">
    <mergeCell ref="B1:E1"/>
  </mergeCells>
  <conditionalFormatting sqref="B268">
    <cfRule type="expression" dxfId="1" priority="11" stopIfTrue="1">
      <formula>"len($A:$A)=3"</formula>
    </cfRule>
  </conditionalFormatting>
  <conditionalFormatting sqref="C268">
    <cfRule type="expression" dxfId="1" priority="10" stopIfTrue="1">
      <formula>"len($A:$A)=3"</formula>
    </cfRule>
  </conditionalFormatting>
  <conditionalFormatting sqref="D268">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8"/>
  <sheetViews>
    <sheetView showGridLines="0" showZeros="0" view="pageBreakPreview" zoomScaleNormal="115" workbookViewId="0">
      <pane ySplit="3" topLeftCell="A30" activePane="bottomLeft" state="frozen"/>
      <selection/>
      <selection pane="bottomLeft" activeCell="E2" sqref="E$1:E$1048576"/>
    </sheetView>
  </sheetViews>
  <sheetFormatPr defaultColWidth="9" defaultRowHeight="15.75" outlineLevelCol="5"/>
  <cols>
    <col min="1" max="1" width="15" style="145" hidden="1" customWidth="1"/>
    <col min="2" max="2" width="50.75" style="145" customWidth="1"/>
    <col min="3" max="4" width="20.6333333333333" style="145" customWidth="1"/>
    <col min="5" max="5" width="20.6333333333333" style="357" customWidth="1"/>
    <col min="6" max="6" width="3.75" style="145" hidden="1" customWidth="1"/>
    <col min="7" max="11" width="9" style="145" hidden="1" customWidth="1"/>
    <col min="12" max="16384" width="9" style="145"/>
  </cols>
  <sheetData>
    <row r="1" ht="45" customHeight="1" spans="1:6">
      <c r="A1" s="147"/>
      <c r="B1" s="358" t="s">
        <v>1745</v>
      </c>
      <c r="C1" s="358"/>
      <c r="D1" s="358"/>
      <c r="E1" s="384"/>
      <c r="F1" s="147"/>
    </row>
    <row r="2" s="355" customFormat="1" ht="20.1" customHeight="1" spans="1:6">
      <c r="A2" s="359"/>
      <c r="B2" s="360"/>
      <c r="C2" s="361"/>
      <c r="D2" s="360"/>
      <c r="E2" s="385" t="s">
        <v>2</v>
      </c>
      <c r="F2" s="359"/>
    </row>
    <row r="3" s="356" customFormat="1" ht="45" customHeight="1" spans="1:6">
      <c r="A3" s="362" t="s">
        <v>3</v>
      </c>
      <c r="B3" s="363" t="s">
        <v>4</v>
      </c>
      <c r="C3" s="164" t="s">
        <v>131</v>
      </c>
      <c r="D3" s="164" t="s">
        <v>6</v>
      </c>
      <c r="E3" s="165" t="s">
        <v>132</v>
      </c>
      <c r="F3" s="386" t="s">
        <v>8</v>
      </c>
    </row>
    <row r="4" s="356" customFormat="1" ht="36" customHeight="1" spans="1:6">
      <c r="A4" s="364" t="s">
        <v>1224</v>
      </c>
      <c r="B4" s="365" t="s">
        <v>1225</v>
      </c>
      <c r="C4" s="366"/>
      <c r="D4" s="366"/>
      <c r="E4" s="168" t="str">
        <f t="shared" ref="E4:E16" si="0">IF(C4&gt;0,D4/C4-1,IF(C4&lt;0,-(D4/C4-1),""))</f>
        <v/>
      </c>
      <c r="F4" s="387" t="str">
        <f t="shared" ref="F4:F29" si="1">IF(LEN(A4)=7,"是",IF(B4&lt;&gt;"",IF(SUM(C4:D4)&lt;&gt;0,"是","否"),"是"))</f>
        <v>是</v>
      </c>
    </row>
    <row r="5" ht="36" customHeight="1" spans="1:6">
      <c r="A5" s="364" t="s">
        <v>1226</v>
      </c>
      <c r="B5" s="365" t="s">
        <v>1227</v>
      </c>
      <c r="C5" s="366"/>
      <c r="D5" s="366"/>
      <c r="E5" s="168" t="str">
        <f t="shared" si="0"/>
        <v/>
      </c>
      <c r="F5" s="387" t="str">
        <f t="shared" si="1"/>
        <v>是</v>
      </c>
    </row>
    <row r="6" ht="36" customHeight="1" spans="1:6">
      <c r="A6" s="364" t="s">
        <v>1228</v>
      </c>
      <c r="B6" s="365" t="s">
        <v>1229</v>
      </c>
      <c r="C6" s="366"/>
      <c r="D6" s="366"/>
      <c r="E6" s="168" t="str">
        <f t="shared" si="0"/>
        <v/>
      </c>
      <c r="F6" s="387" t="str">
        <f t="shared" si="1"/>
        <v>是</v>
      </c>
    </row>
    <row r="7" ht="36" customHeight="1" spans="1:6">
      <c r="A7" s="364" t="s">
        <v>1230</v>
      </c>
      <c r="B7" s="365" t="s">
        <v>1231</v>
      </c>
      <c r="C7" s="366"/>
      <c r="D7" s="366"/>
      <c r="E7" s="168" t="str">
        <f t="shared" si="0"/>
        <v/>
      </c>
      <c r="F7" s="387" t="str">
        <f t="shared" si="1"/>
        <v>是</v>
      </c>
    </row>
    <row r="8" ht="36" customHeight="1" spans="1:6">
      <c r="A8" s="364" t="s">
        <v>1232</v>
      </c>
      <c r="B8" s="365" t="s">
        <v>1233</v>
      </c>
      <c r="C8" s="366"/>
      <c r="D8" s="366"/>
      <c r="E8" s="168" t="str">
        <f t="shared" si="0"/>
        <v/>
      </c>
      <c r="F8" s="387" t="str">
        <f t="shared" si="1"/>
        <v>是</v>
      </c>
    </row>
    <row r="9" ht="36" customHeight="1" spans="1:6">
      <c r="A9" s="364" t="s">
        <v>1234</v>
      </c>
      <c r="B9" s="365" t="s">
        <v>1235</v>
      </c>
      <c r="C9" s="366"/>
      <c r="D9" s="366"/>
      <c r="E9" s="168" t="str">
        <f t="shared" si="0"/>
        <v/>
      </c>
      <c r="F9" s="387" t="str">
        <f t="shared" si="1"/>
        <v>是</v>
      </c>
    </row>
    <row r="10" ht="36" customHeight="1" spans="1:6">
      <c r="A10" s="364" t="s">
        <v>1236</v>
      </c>
      <c r="B10" s="365" t="s">
        <v>1237</v>
      </c>
      <c r="C10" s="367">
        <v>68093</v>
      </c>
      <c r="D10" s="367">
        <v>177214</v>
      </c>
      <c r="E10" s="168">
        <f t="shared" si="0"/>
        <v>1.6025</v>
      </c>
      <c r="F10" s="387" t="str">
        <f t="shared" si="1"/>
        <v>是</v>
      </c>
    </row>
    <row r="11" ht="36" customHeight="1" spans="1:6">
      <c r="A11" s="364" t="s">
        <v>1238</v>
      </c>
      <c r="B11" s="368" t="s">
        <v>1239</v>
      </c>
      <c r="C11" s="343">
        <v>55828</v>
      </c>
      <c r="D11" s="343">
        <v>177214</v>
      </c>
      <c r="E11" s="168">
        <f t="shared" si="0"/>
        <v>2.1743</v>
      </c>
      <c r="F11" s="144" t="str">
        <f t="shared" si="1"/>
        <v>是</v>
      </c>
    </row>
    <row r="12" ht="36" customHeight="1" spans="1:6">
      <c r="A12" s="364" t="s">
        <v>1240</v>
      </c>
      <c r="B12" s="368" t="s">
        <v>1241</v>
      </c>
      <c r="C12" s="343"/>
      <c r="D12" s="343"/>
      <c r="E12" s="168" t="str">
        <f t="shared" si="0"/>
        <v/>
      </c>
      <c r="F12" s="387" t="str">
        <f t="shared" si="1"/>
        <v>否</v>
      </c>
    </row>
    <row r="13" ht="36" customHeight="1" spans="1:6">
      <c r="A13" s="364" t="s">
        <v>1242</v>
      </c>
      <c r="B13" s="368" t="s">
        <v>1243</v>
      </c>
      <c r="C13" s="343">
        <v>12265</v>
      </c>
      <c r="D13" s="343"/>
      <c r="E13" s="168">
        <f t="shared" si="0"/>
        <v>-1</v>
      </c>
      <c r="F13" s="387" t="str">
        <f t="shared" si="1"/>
        <v>是</v>
      </c>
    </row>
    <row r="14" ht="36" customHeight="1" spans="1:6">
      <c r="A14" s="364" t="s">
        <v>1244</v>
      </c>
      <c r="B14" s="368" t="s">
        <v>1245</v>
      </c>
      <c r="C14" s="343"/>
      <c r="D14" s="343"/>
      <c r="E14" s="168" t="str">
        <f t="shared" si="0"/>
        <v/>
      </c>
      <c r="F14" s="387" t="str">
        <f t="shared" si="1"/>
        <v>否</v>
      </c>
    </row>
    <row r="15" ht="36" customHeight="1" spans="1:6">
      <c r="A15" s="364" t="s">
        <v>1246</v>
      </c>
      <c r="B15" s="331" t="s">
        <v>1247</v>
      </c>
      <c r="C15" s="343"/>
      <c r="D15" s="343"/>
      <c r="E15" s="168" t="str">
        <f t="shared" si="0"/>
        <v/>
      </c>
      <c r="F15" s="387" t="str">
        <f t="shared" si="1"/>
        <v>否</v>
      </c>
    </row>
    <row r="16" ht="36" customHeight="1" spans="1:6">
      <c r="A16" s="369" t="s">
        <v>1248</v>
      </c>
      <c r="B16" s="166" t="s">
        <v>1249</v>
      </c>
      <c r="C16" s="366"/>
      <c r="D16" s="366"/>
      <c r="E16" s="168" t="str">
        <f t="shared" si="0"/>
        <v/>
      </c>
      <c r="F16" s="387" t="str">
        <f t="shared" si="1"/>
        <v>是</v>
      </c>
    </row>
    <row r="17" ht="36" customHeight="1" spans="1:6">
      <c r="A17" s="369" t="s">
        <v>1250</v>
      </c>
      <c r="B17" s="166" t="s">
        <v>1251</v>
      </c>
      <c r="C17" s="366"/>
      <c r="D17" s="366"/>
      <c r="E17" s="168" t="str">
        <f t="shared" ref="E17:E38" si="2">IF(C17&gt;0,D17/C17-1,IF(C17&lt;0,-(D17/C17-1),""))</f>
        <v/>
      </c>
      <c r="F17" s="387" t="str">
        <f t="shared" si="1"/>
        <v>是</v>
      </c>
    </row>
    <row r="18" ht="36" customHeight="1" spans="1:6">
      <c r="A18" s="369" t="s">
        <v>1252</v>
      </c>
      <c r="B18" s="154" t="s">
        <v>1253</v>
      </c>
      <c r="C18" s="343"/>
      <c r="D18" s="343"/>
      <c r="E18" s="168" t="str">
        <f t="shared" si="2"/>
        <v/>
      </c>
      <c r="F18" s="387" t="str">
        <f t="shared" si="1"/>
        <v>否</v>
      </c>
    </row>
    <row r="19" ht="36" customHeight="1" spans="1:6">
      <c r="A19" s="369" t="s">
        <v>1254</v>
      </c>
      <c r="B19" s="154" t="s">
        <v>1255</v>
      </c>
      <c r="C19" s="343"/>
      <c r="D19" s="343"/>
      <c r="E19" s="168" t="str">
        <f t="shared" si="2"/>
        <v/>
      </c>
      <c r="F19" s="387" t="str">
        <f t="shared" si="1"/>
        <v>否</v>
      </c>
    </row>
    <row r="20" ht="36" customHeight="1" spans="1:6">
      <c r="A20" s="369" t="s">
        <v>1256</v>
      </c>
      <c r="B20" s="166" t="s">
        <v>1257</v>
      </c>
      <c r="C20" s="366"/>
      <c r="D20" s="366"/>
      <c r="E20" s="168" t="str">
        <f t="shared" si="2"/>
        <v/>
      </c>
      <c r="F20" s="387" t="str">
        <f t="shared" si="1"/>
        <v>是</v>
      </c>
    </row>
    <row r="21" ht="36" customHeight="1" spans="1:6">
      <c r="A21" s="369" t="s">
        <v>1258</v>
      </c>
      <c r="B21" s="166" t="s">
        <v>1259</v>
      </c>
      <c r="C21" s="366"/>
      <c r="D21" s="366"/>
      <c r="E21" s="168" t="str">
        <f t="shared" si="2"/>
        <v/>
      </c>
      <c r="F21" s="387" t="str">
        <f t="shared" si="1"/>
        <v>是</v>
      </c>
    </row>
    <row r="22" ht="36" customHeight="1" spans="1:6">
      <c r="A22" s="369" t="s">
        <v>1260</v>
      </c>
      <c r="B22" s="166" t="s">
        <v>1261</v>
      </c>
      <c r="C22" s="366"/>
      <c r="D22" s="366"/>
      <c r="E22" s="168" t="str">
        <f t="shared" si="2"/>
        <v/>
      </c>
      <c r="F22" s="387" t="str">
        <f t="shared" si="1"/>
        <v>是</v>
      </c>
    </row>
    <row r="23" ht="36" customHeight="1" spans="1:6">
      <c r="A23" s="364" t="s">
        <v>1262</v>
      </c>
      <c r="B23" s="365" t="s">
        <v>1263</v>
      </c>
      <c r="C23" s="366"/>
      <c r="D23" s="366"/>
      <c r="E23" s="168" t="str">
        <f t="shared" si="2"/>
        <v/>
      </c>
      <c r="F23" s="387" t="str">
        <f t="shared" si="1"/>
        <v>是</v>
      </c>
    </row>
    <row r="24" ht="36" customHeight="1" spans="1:6">
      <c r="A24" s="364" t="s">
        <v>1264</v>
      </c>
      <c r="B24" s="365" t="s">
        <v>1265</v>
      </c>
      <c r="C24" s="366">
        <v>600</v>
      </c>
      <c r="D24" s="366">
        <v>600</v>
      </c>
      <c r="E24" s="168">
        <f t="shared" si="2"/>
        <v>0</v>
      </c>
      <c r="F24" s="387" t="str">
        <f t="shared" si="1"/>
        <v>是</v>
      </c>
    </row>
    <row r="25" ht="36" customHeight="1" spans="1:6">
      <c r="A25" s="364" t="s">
        <v>1266</v>
      </c>
      <c r="B25" s="365" t="s">
        <v>1267</v>
      </c>
      <c r="C25" s="366"/>
      <c r="D25" s="366"/>
      <c r="E25" s="168" t="str">
        <f t="shared" si="2"/>
        <v/>
      </c>
      <c r="F25" s="387" t="str">
        <f t="shared" si="1"/>
        <v>是</v>
      </c>
    </row>
    <row r="26" ht="36" customHeight="1" spans="1:6">
      <c r="A26" s="364" t="s">
        <v>1268</v>
      </c>
      <c r="B26" s="365" t="s">
        <v>1269</v>
      </c>
      <c r="C26" s="366"/>
      <c r="D26" s="366"/>
      <c r="E26" s="168" t="str">
        <f t="shared" si="2"/>
        <v/>
      </c>
      <c r="F26" s="387" t="str">
        <f t="shared" si="1"/>
        <v>是</v>
      </c>
    </row>
    <row r="27" ht="36" customHeight="1" spans="1:6">
      <c r="A27" s="364" t="s">
        <v>1270</v>
      </c>
      <c r="B27" s="365" t="s">
        <v>1271</v>
      </c>
      <c r="C27" s="366">
        <v>5614</v>
      </c>
      <c r="D27" s="366">
        <v>6585</v>
      </c>
      <c r="E27" s="168">
        <f t="shared" si="2"/>
        <v>0.173</v>
      </c>
      <c r="F27" s="387" t="str">
        <f t="shared" si="1"/>
        <v>是</v>
      </c>
    </row>
    <row r="28" ht="36" customHeight="1" spans="1:6">
      <c r="A28" s="364"/>
      <c r="B28" s="331"/>
      <c r="C28" s="343"/>
      <c r="D28" s="343"/>
      <c r="E28" s="168" t="str">
        <f t="shared" si="2"/>
        <v/>
      </c>
      <c r="F28" s="144" t="str">
        <f t="shared" si="1"/>
        <v>是</v>
      </c>
    </row>
    <row r="29" ht="36" customHeight="1" spans="1:6">
      <c r="A29" s="370"/>
      <c r="B29" s="371" t="s">
        <v>1746</v>
      </c>
      <c r="C29" s="367">
        <v>74307</v>
      </c>
      <c r="D29" s="367">
        <v>184399</v>
      </c>
      <c r="E29" s="321">
        <f t="shared" si="2"/>
        <v>1.4816</v>
      </c>
      <c r="F29" s="144" t="s">
        <v>1731</v>
      </c>
    </row>
    <row r="30" ht="36" customHeight="1" spans="1:6">
      <c r="A30" s="372">
        <v>105</v>
      </c>
      <c r="B30" s="373" t="s">
        <v>1273</v>
      </c>
      <c r="C30" s="190"/>
      <c r="D30" s="190"/>
      <c r="E30" s="168" t="str">
        <f t="shared" si="2"/>
        <v/>
      </c>
      <c r="F30" s="144" t="s">
        <v>1731</v>
      </c>
    </row>
    <row r="31" ht="36" customHeight="1" spans="1:6">
      <c r="A31" s="372">
        <v>110</v>
      </c>
      <c r="B31" s="373" t="s">
        <v>61</v>
      </c>
      <c r="C31" s="190">
        <v>5930</v>
      </c>
      <c r="D31" s="190">
        <v>22786</v>
      </c>
      <c r="E31" s="321">
        <f t="shared" si="2"/>
        <v>2.8425</v>
      </c>
      <c r="F31" s="144" t="s">
        <v>1731</v>
      </c>
    </row>
    <row r="32" ht="36" customHeight="1" spans="1:6">
      <c r="A32" s="374">
        <v>11004</v>
      </c>
      <c r="B32" s="375" t="s">
        <v>1747</v>
      </c>
      <c r="C32" s="323">
        <v>1192</v>
      </c>
      <c r="D32" s="323">
        <v>1813</v>
      </c>
      <c r="E32" s="321">
        <f t="shared" si="2"/>
        <v>0.521</v>
      </c>
      <c r="F32" s="144" t="s">
        <v>1748</v>
      </c>
    </row>
    <row r="33" ht="36" customHeight="1" spans="1:6">
      <c r="A33" s="374">
        <v>1100401</v>
      </c>
      <c r="B33" s="375" t="s">
        <v>1275</v>
      </c>
      <c r="C33" s="376">
        <v>1192</v>
      </c>
      <c r="D33" s="306">
        <v>1813</v>
      </c>
      <c r="E33" s="168">
        <f t="shared" si="2"/>
        <v>0.521</v>
      </c>
      <c r="F33" s="144" t="s">
        <v>1748</v>
      </c>
    </row>
    <row r="34" ht="36" customHeight="1" spans="1:6">
      <c r="A34" s="374">
        <v>1100402</v>
      </c>
      <c r="B34" s="375" t="s">
        <v>1749</v>
      </c>
      <c r="C34" s="211"/>
      <c r="D34" s="211"/>
      <c r="E34" s="168" t="str">
        <f t="shared" si="2"/>
        <v/>
      </c>
      <c r="F34" s="144" t="s">
        <v>1748</v>
      </c>
    </row>
    <row r="35" ht="36" customHeight="1" spans="1:6">
      <c r="A35" s="374">
        <v>11008</v>
      </c>
      <c r="B35" s="375" t="s">
        <v>64</v>
      </c>
      <c r="C35" s="211">
        <v>2674</v>
      </c>
      <c r="D35" s="377">
        <v>1068</v>
      </c>
      <c r="E35" s="168">
        <f t="shared" si="2"/>
        <v>-0.6006</v>
      </c>
      <c r="F35" s="144" t="s">
        <v>1748</v>
      </c>
    </row>
    <row r="36" ht="36" customHeight="1" spans="1:6">
      <c r="A36" s="378">
        <v>11009</v>
      </c>
      <c r="B36" s="379" t="s">
        <v>65</v>
      </c>
      <c r="C36" s="376">
        <v>1364</v>
      </c>
      <c r="D36" s="306">
        <v>3605</v>
      </c>
      <c r="E36" s="168">
        <f t="shared" si="2"/>
        <v>1.643</v>
      </c>
      <c r="F36" s="144" t="s">
        <v>1748</v>
      </c>
    </row>
    <row r="37" ht="36" customHeight="1" spans="1:6">
      <c r="A37" s="380">
        <v>11011</v>
      </c>
      <c r="B37" s="381" t="s">
        <v>1277</v>
      </c>
      <c r="C37" s="251">
        <v>700</v>
      </c>
      <c r="D37" s="251">
        <v>16300</v>
      </c>
      <c r="E37" s="168">
        <f t="shared" si="2"/>
        <v>22.2857</v>
      </c>
      <c r="F37" s="387" t="str">
        <f>IF(LEN(A37)=7,"是",IF(B37&lt;&gt;"",IF(SUM(C37:D37)&lt;&gt;0,"是","否"),"是"))</f>
        <v>是</v>
      </c>
    </row>
    <row r="38" ht="36" customHeight="1" spans="1:6">
      <c r="A38" s="382"/>
      <c r="B38" s="383" t="s">
        <v>69</v>
      </c>
      <c r="C38" s="323">
        <v>80237</v>
      </c>
      <c r="D38" s="323">
        <v>207185</v>
      </c>
      <c r="E38" s="321">
        <f t="shared" si="2"/>
        <v>1.5822</v>
      </c>
      <c r="F38" s="144" t="s">
        <v>1731</v>
      </c>
    </row>
  </sheetData>
  <autoFilter xmlns:etc="http://www.wps.cn/officeDocument/2017/etCustomData" ref="A3:F38" etc:filterBottomFollowUsedRange="0">
    <extLst/>
  </autoFilter>
  <mergeCells count="1">
    <mergeCell ref="B1:E1"/>
  </mergeCells>
  <conditionalFormatting sqref="B30">
    <cfRule type="expression" dxfId="1" priority="16" stopIfTrue="1">
      <formula>"len($A:$A)=3"</formula>
    </cfRule>
  </conditionalFormatting>
  <conditionalFormatting sqref="D33">
    <cfRule type="expression" dxfId="1" priority="2" stopIfTrue="1">
      <formula>"len($A:$A)=3"</formula>
    </cfRule>
  </conditionalFormatting>
  <conditionalFormatting sqref="B31:B34">
    <cfRule type="expression" dxfId="1" priority="12" stopIfTrue="1">
      <formula>"len($A:$A)=3"</formula>
    </cfRule>
  </conditionalFormatting>
  <conditionalFormatting sqref="C30:C31 C34 D31">
    <cfRule type="expression" dxfId="1" priority="9" stopIfTrue="1">
      <formula>"len($A:$A)=3"</formula>
    </cfRule>
  </conditionalFormatting>
  <conditionalFormatting sqref="C32:C33 D32:D33">
    <cfRule type="expression" dxfId="1" priority="3" stopIfTrue="1">
      <formula>"len($A:$A)=3"</formula>
    </cfRule>
  </conditionalFormatting>
  <conditionalFormatting sqref="C37 D37">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rowBreaks count="1" manualBreakCount="1">
    <brk id="26" max="4"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347"/>
  <sheetViews>
    <sheetView showGridLines="0" showZeros="0" tabSelected="1" view="pageBreakPreview" zoomScaleNormal="115" workbookViewId="0">
      <pane ySplit="3" topLeftCell="A261" activePane="bottomLeft" state="frozen"/>
      <selection/>
      <selection pane="bottomLeft" activeCell="M265" sqref="M265"/>
    </sheetView>
  </sheetViews>
  <sheetFormatPr defaultColWidth="9" defaultRowHeight="15.75" outlineLevelCol="6"/>
  <cols>
    <col min="1" max="1" width="13.4416666666667" style="283" hidden="1" customWidth="1"/>
    <col min="2" max="2" width="58.6666666666667" style="283" customWidth="1"/>
    <col min="3" max="4" width="20.6666666666667" style="284" customWidth="1"/>
    <col min="5" max="5" width="20.6666666666667" style="285" customWidth="1"/>
    <col min="6" max="6" width="3.88333333333333" style="286" hidden="1" customWidth="1"/>
    <col min="7" max="7" width="9" style="283" hidden="1" customWidth="1"/>
    <col min="8" max="16384" width="9" style="283"/>
  </cols>
  <sheetData>
    <row r="1" ht="45" customHeight="1" spans="1:7">
      <c r="A1" s="287"/>
      <c r="B1" s="288" t="s">
        <v>1750</v>
      </c>
      <c r="C1" s="288"/>
      <c r="D1" s="288"/>
      <c r="E1" s="313"/>
      <c r="F1" s="314"/>
      <c r="G1" s="287"/>
    </row>
    <row r="2" s="280" customFormat="1" ht="20.1" customHeight="1" spans="1:7">
      <c r="A2" s="289"/>
      <c r="B2" s="290"/>
      <c r="C2" s="290"/>
      <c r="D2" s="290"/>
      <c r="E2" s="315" t="s">
        <v>2</v>
      </c>
      <c r="F2" s="316"/>
      <c r="G2" s="289"/>
    </row>
    <row r="3" s="281" customFormat="1" ht="45" customHeight="1" spans="1:7">
      <c r="A3" s="291" t="s">
        <v>3</v>
      </c>
      <c r="B3" s="292" t="s">
        <v>4</v>
      </c>
      <c r="C3" s="164" t="s">
        <v>131</v>
      </c>
      <c r="D3" s="164" t="s">
        <v>6</v>
      </c>
      <c r="E3" s="165" t="s">
        <v>132</v>
      </c>
      <c r="F3" s="317" t="s">
        <v>8</v>
      </c>
      <c r="G3" s="318" t="s">
        <v>1751</v>
      </c>
    </row>
    <row r="4" s="281" customFormat="1" ht="45" customHeight="1" spans="1:7">
      <c r="A4" s="293">
        <v>205</v>
      </c>
      <c r="B4" s="217" t="s">
        <v>1752</v>
      </c>
      <c r="C4" s="294">
        <v>0</v>
      </c>
      <c r="D4" s="294">
        <v>0</v>
      </c>
      <c r="E4" s="168" t="str">
        <f>IFERROR(D4/C4-1,"")</f>
        <v/>
      </c>
      <c r="F4" s="319" t="str">
        <f>IF(LEN(A4)=3,"是",IF(B4&lt;&gt;"",IF(SUM(C4:D4)&lt;&gt;0,"是","否"),"是"))</f>
        <v>是</v>
      </c>
      <c r="G4" s="287" t="str">
        <f t="shared" ref="G4:G67" si="0">IF(LEN(A4)=3,"类",IF(LEN(A4)=5,"款","项"))</f>
        <v>类</v>
      </c>
    </row>
    <row r="5" s="281" customFormat="1" ht="45" customHeight="1" spans="1:7">
      <c r="A5" s="293">
        <v>20598</v>
      </c>
      <c r="B5" s="295" t="s">
        <v>1753</v>
      </c>
      <c r="C5" s="296">
        <f>SUM(C6:C10)</f>
        <v>0</v>
      </c>
      <c r="D5" s="296">
        <f>SUM(D6:D10)</f>
        <v>0</v>
      </c>
      <c r="E5" s="320">
        <f t="shared" ref="E5:E10" si="1">IF(C5&lt;0,"",IFERROR(D5/C5-1,0))</f>
        <v>0</v>
      </c>
      <c r="F5" s="319" t="str">
        <f t="shared" ref="F5:F68" si="2">IF(LEN(A5)=3,"是",IF(B5&lt;&gt;"",IF(SUM(C5:D5)&lt;&gt;0,"是","否"),"是"))</f>
        <v>否</v>
      </c>
      <c r="G5" s="287" t="str">
        <f t="shared" si="0"/>
        <v>款</v>
      </c>
    </row>
    <row r="6" s="281" customFormat="1" ht="45" customHeight="1" spans="1:7">
      <c r="A6" s="297">
        <v>2059801</v>
      </c>
      <c r="B6" s="298" t="s">
        <v>1754</v>
      </c>
      <c r="C6" s="299"/>
      <c r="D6" s="300">
        <v>0</v>
      </c>
      <c r="E6" s="320">
        <f t="shared" si="1"/>
        <v>0</v>
      </c>
      <c r="F6" s="319" t="str">
        <f t="shared" si="2"/>
        <v>否</v>
      </c>
      <c r="G6" s="287" t="str">
        <f t="shared" si="0"/>
        <v>项</v>
      </c>
    </row>
    <row r="7" s="281" customFormat="1" ht="45" customHeight="1" spans="1:7">
      <c r="A7" s="297">
        <v>2059802</v>
      </c>
      <c r="B7" s="298" t="s">
        <v>352</v>
      </c>
      <c r="C7" s="299"/>
      <c r="D7" s="300">
        <v>0</v>
      </c>
      <c r="E7" s="320">
        <f t="shared" si="1"/>
        <v>0</v>
      </c>
      <c r="F7" s="319" t="str">
        <f t="shared" si="2"/>
        <v>否</v>
      </c>
      <c r="G7" s="287" t="str">
        <f t="shared" si="0"/>
        <v>项</v>
      </c>
    </row>
    <row r="8" s="281" customFormat="1" ht="45" customHeight="1" spans="1:7">
      <c r="A8" s="297">
        <v>2059803</v>
      </c>
      <c r="B8" s="298" t="s">
        <v>354</v>
      </c>
      <c r="C8" s="299"/>
      <c r="D8" s="300">
        <v>0</v>
      </c>
      <c r="E8" s="320">
        <f t="shared" si="1"/>
        <v>0</v>
      </c>
      <c r="F8" s="319" t="str">
        <f t="shared" si="2"/>
        <v>否</v>
      </c>
      <c r="G8" s="287" t="str">
        <f t="shared" si="0"/>
        <v>项</v>
      </c>
    </row>
    <row r="9" s="281" customFormat="1" ht="45" customHeight="1" spans="1:7">
      <c r="A9" s="297">
        <v>2059804</v>
      </c>
      <c r="B9" s="298" t="s">
        <v>374</v>
      </c>
      <c r="C9" s="299"/>
      <c r="D9" s="300">
        <v>0</v>
      </c>
      <c r="E9" s="320">
        <f t="shared" si="1"/>
        <v>0</v>
      </c>
      <c r="F9" s="319" t="str">
        <f t="shared" si="2"/>
        <v>否</v>
      </c>
      <c r="G9" s="287" t="str">
        <f t="shared" si="0"/>
        <v>项</v>
      </c>
    </row>
    <row r="10" s="281" customFormat="1" ht="45" customHeight="1" spans="1:7">
      <c r="A10" s="297">
        <v>2059899</v>
      </c>
      <c r="B10" s="298" t="s">
        <v>391</v>
      </c>
      <c r="C10" s="299"/>
      <c r="D10" s="300">
        <v>0</v>
      </c>
      <c r="E10" s="320">
        <f t="shared" si="1"/>
        <v>0</v>
      </c>
      <c r="F10" s="319" t="str">
        <f t="shared" si="2"/>
        <v>否</v>
      </c>
      <c r="G10" s="287" t="str">
        <f t="shared" si="0"/>
        <v>项</v>
      </c>
    </row>
    <row r="11" s="281" customFormat="1" ht="45" customHeight="1" spans="1:7">
      <c r="A11" s="293">
        <v>206</v>
      </c>
      <c r="B11" s="217" t="s">
        <v>1755</v>
      </c>
      <c r="C11" s="301">
        <v>0</v>
      </c>
      <c r="D11" s="301">
        <v>0</v>
      </c>
      <c r="E11" s="168" t="str">
        <f>IFERROR(D11/C11-1,"")</f>
        <v/>
      </c>
      <c r="F11" s="319" t="str">
        <f t="shared" si="2"/>
        <v>是</v>
      </c>
      <c r="G11" s="287" t="str">
        <f t="shared" si="0"/>
        <v>类</v>
      </c>
    </row>
    <row r="12" s="281" customFormat="1" ht="45" customHeight="1" spans="1:7">
      <c r="A12" s="293">
        <v>20698</v>
      </c>
      <c r="B12" s="295" t="s">
        <v>1753</v>
      </c>
      <c r="C12" s="296">
        <f>SUM(C13:C18)</f>
        <v>0</v>
      </c>
      <c r="D12" s="296">
        <f>SUM(D13:D18)</f>
        <v>0</v>
      </c>
      <c r="E12" s="320">
        <f t="shared" ref="E12:E18" si="3">IF(C12&lt;0,"",IFERROR(D12/C12-1,0))</f>
        <v>0</v>
      </c>
      <c r="F12" s="319" t="str">
        <f t="shared" si="2"/>
        <v>否</v>
      </c>
      <c r="G12" s="287" t="str">
        <f t="shared" si="0"/>
        <v>款</v>
      </c>
    </row>
    <row r="13" s="281" customFormat="1" ht="45" customHeight="1" spans="1:7">
      <c r="A13" s="297">
        <v>2069801</v>
      </c>
      <c r="B13" s="298" t="s">
        <v>397</v>
      </c>
      <c r="C13" s="299"/>
      <c r="D13" s="300">
        <v>0</v>
      </c>
      <c r="E13" s="320">
        <f t="shared" si="3"/>
        <v>0</v>
      </c>
      <c r="F13" s="319" t="str">
        <f t="shared" si="2"/>
        <v>否</v>
      </c>
      <c r="G13" s="287" t="str">
        <f t="shared" si="0"/>
        <v>项</v>
      </c>
    </row>
    <row r="14" s="281" customFormat="1" ht="45" customHeight="1" spans="1:7">
      <c r="A14" s="297">
        <v>2069802</v>
      </c>
      <c r="B14" s="298" t="s">
        <v>406</v>
      </c>
      <c r="C14" s="299"/>
      <c r="D14" s="300">
        <v>0</v>
      </c>
      <c r="E14" s="320">
        <f t="shared" si="3"/>
        <v>0</v>
      </c>
      <c r="F14" s="319" t="str">
        <f t="shared" si="2"/>
        <v>否</v>
      </c>
      <c r="G14" s="287" t="str">
        <f t="shared" si="0"/>
        <v>项</v>
      </c>
    </row>
    <row r="15" s="281" customFormat="1" ht="45" customHeight="1" spans="1:7">
      <c r="A15" s="297">
        <v>2069803</v>
      </c>
      <c r="B15" s="298" t="s">
        <v>411</v>
      </c>
      <c r="C15" s="299"/>
      <c r="D15" s="300">
        <v>0</v>
      </c>
      <c r="E15" s="320">
        <f t="shared" si="3"/>
        <v>0</v>
      </c>
      <c r="F15" s="319" t="str">
        <f t="shared" si="2"/>
        <v>否</v>
      </c>
      <c r="G15" s="287" t="str">
        <f t="shared" si="0"/>
        <v>项</v>
      </c>
    </row>
    <row r="16" s="281" customFormat="1" ht="45" customHeight="1" spans="1:7">
      <c r="A16" s="297">
        <v>2069804</v>
      </c>
      <c r="B16" s="298" t="s">
        <v>415</v>
      </c>
      <c r="C16" s="299"/>
      <c r="D16" s="300">
        <v>0</v>
      </c>
      <c r="E16" s="320">
        <f t="shared" si="3"/>
        <v>0</v>
      </c>
      <c r="F16" s="319" t="str">
        <f t="shared" si="2"/>
        <v>否</v>
      </c>
      <c r="G16" s="287" t="str">
        <f t="shared" si="0"/>
        <v>项</v>
      </c>
    </row>
    <row r="17" s="281" customFormat="1" ht="45" customHeight="1" spans="1:7">
      <c r="A17" s="297">
        <v>2069805</v>
      </c>
      <c r="B17" s="298" t="s">
        <v>434</v>
      </c>
      <c r="C17" s="299"/>
      <c r="D17" s="300">
        <v>0</v>
      </c>
      <c r="E17" s="320">
        <f t="shared" si="3"/>
        <v>0</v>
      </c>
      <c r="F17" s="319" t="str">
        <f t="shared" si="2"/>
        <v>否</v>
      </c>
      <c r="G17" s="287" t="str">
        <f t="shared" si="0"/>
        <v>项</v>
      </c>
    </row>
    <row r="18" s="281" customFormat="1" ht="45" customHeight="1" spans="1:7">
      <c r="A18" s="297">
        <v>2069899</v>
      </c>
      <c r="B18" s="298" t="s">
        <v>1756</v>
      </c>
      <c r="C18" s="299"/>
      <c r="D18" s="300">
        <v>0</v>
      </c>
      <c r="E18" s="320">
        <f t="shared" si="3"/>
        <v>0</v>
      </c>
      <c r="F18" s="319" t="str">
        <f t="shared" si="2"/>
        <v>否</v>
      </c>
      <c r="G18" s="287" t="str">
        <f t="shared" si="0"/>
        <v>项</v>
      </c>
    </row>
    <row r="19" ht="36" customHeight="1" spans="1:7">
      <c r="A19" s="302" t="s">
        <v>82</v>
      </c>
      <c r="B19" s="217" t="s">
        <v>1757</v>
      </c>
      <c r="C19" s="256">
        <v>6</v>
      </c>
      <c r="D19" s="256">
        <v>6</v>
      </c>
      <c r="E19" s="321">
        <f t="shared" ref="E19:E21" si="4">IFERROR(D19/C19-1,"")</f>
        <v>0</v>
      </c>
      <c r="F19" s="319" t="str">
        <f t="shared" si="2"/>
        <v>是</v>
      </c>
      <c r="G19" s="287" t="str">
        <f t="shared" si="0"/>
        <v>类</v>
      </c>
    </row>
    <row r="20" ht="36" customHeight="1" spans="1:7">
      <c r="A20" s="302" t="s">
        <v>1280</v>
      </c>
      <c r="B20" s="303" t="s">
        <v>1758</v>
      </c>
      <c r="C20" s="256">
        <v>6</v>
      </c>
      <c r="D20" s="256">
        <v>6</v>
      </c>
      <c r="E20" s="321">
        <f t="shared" si="4"/>
        <v>0</v>
      </c>
      <c r="F20" s="319" t="str">
        <f t="shared" si="2"/>
        <v>是</v>
      </c>
      <c r="G20" s="287" t="str">
        <f t="shared" si="0"/>
        <v>款</v>
      </c>
    </row>
    <row r="21" ht="36" customHeight="1" spans="1:7">
      <c r="A21" s="304" t="s">
        <v>1282</v>
      </c>
      <c r="B21" s="305" t="s">
        <v>1759</v>
      </c>
      <c r="C21" s="306">
        <v>6</v>
      </c>
      <c r="D21" s="306">
        <v>6</v>
      </c>
      <c r="E21" s="168">
        <f t="shared" si="4"/>
        <v>0</v>
      </c>
      <c r="F21" s="319" t="str">
        <f t="shared" si="2"/>
        <v>是</v>
      </c>
      <c r="G21" s="287" t="str">
        <f t="shared" si="0"/>
        <v>项</v>
      </c>
    </row>
    <row r="22" ht="36" customHeight="1" spans="1:7">
      <c r="A22" s="304" t="s">
        <v>1284</v>
      </c>
      <c r="B22" s="305" t="s">
        <v>1760</v>
      </c>
      <c r="C22" s="307"/>
      <c r="D22" s="308">
        <v>0</v>
      </c>
      <c r="E22" s="322">
        <f t="shared" ref="E22:E41" si="5">IF(C22&lt;0,"",IFERROR(D22/C22-1,0))</f>
        <v>0</v>
      </c>
      <c r="F22" s="319" t="str">
        <f t="shared" si="2"/>
        <v>否</v>
      </c>
      <c r="G22" s="287" t="str">
        <f t="shared" si="0"/>
        <v>项</v>
      </c>
    </row>
    <row r="23" ht="36" customHeight="1" spans="1:7">
      <c r="A23" s="304" t="s">
        <v>1286</v>
      </c>
      <c r="B23" s="305" t="s">
        <v>1761</v>
      </c>
      <c r="C23" s="307"/>
      <c r="D23" s="308">
        <v>0</v>
      </c>
      <c r="E23" s="322">
        <f t="shared" si="5"/>
        <v>0</v>
      </c>
      <c r="F23" s="319" t="str">
        <f t="shared" si="2"/>
        <v>否</v>
      </c>
      <c r="G23" s="287" t="str">
        <f t="shared" si="0"/>
        <v>项</v>
      </c>
    </row>
    <row r="24" ht="36" customHeight="1" spans="1:7">
      <c r="A24" s="304" t="s">
        <v>1288</v>
      </c>
      <c r="B24" s="305" t="s">
        <v>1762</v>
      </c>
      <c r="C24" s="307"/>
      <c r="D24" s="308">
        <v>0</v>
      </c>
      <c r="E24" s="322">
        <f t="shared" si="5"/>
        <v>0</v>
      </c>
      <c r="F24" s="319" t="str">
        <f t="shared" si="2"/>
        <v>否</v>
      </c>
      <c r="G24" s="287" t="str">
        <f t="shared" si="0"/>
        <v>项</v>
      </c>
    </row>
    <row r="25" ht="36" customHeight="1" spans="1:7">
      <c r="A25" s="304" t="s">
        <v>1290</v>
      </c>
      <c r="B25" s="305" t="s">
        <v>1763</v>
      </c>
      <c r="C25" s="307"/>
      <c r="D25" s="308">
        <v>0</v>
      </c>
      <c r="E25" s="322">
        <f t="shared" si="5"/>
        <v>0</v>
      </c>
      <c r="F25" s="319" t="str">
        <f t="shared" si="2"/>
        <v>否</v>
      </c>
      <c r="G25" s="287" t="str">
        <f t="shared" si="0"/>
        <v>项</v>
      </c>
    </row>
    <row r="26" ht="36" customHeight="1" spans="1:7">
      <c r="A26" s="302" t="s">
        <v>1292</v>
      </c>
      <c r="B26" s="303" t="s">
        <v>1764</v>
      </c>
      <c r="C26" s="309">
        <f>SUM(C27:C31)</f>
        <v>0</v>
      </c>
      <c r="D26" s="309">
        <f>SUM(D27:D31)</f>
        <v>0</v>
      </c>
      <c r="E26" s="322">
        <f t="shared" si="5"/>
        <v>0</v>
      </c>
      <c r="F26" s="319" t="str">
        <f t="shared" si="2"/>
        <v>否</v>
      </c>
      <c r="G26" s="287" t="str">
        <f t="shared" si="0"/>
        <v>款</v>
      </c>
    </row>
    <row r="27" ht="36" customHeight="1" spans="1:7">
      <c r="A27" s="304" t="s">
        <v>1294</v>
      </c>
      <c r="B27" s="305" t="s">
        <v>1765</v>
      </c>
      <c r="C27" s="307"/>
      <c r="D27" s="308">
        <v>0</v>
      </c>
      <c r="E27" s="322">
        <f t="shared" si="5"/>
        <v>0</v>
      </c>
      <c r="F27" s="319" t="str">
        <f t="shared" si="2"/>
        <v>否</v>
      </c>
      <c r="G27" s="287" t="str">
        <f t="shared" si="0"/>
        <v>项</v>
      </c>
    </row>
    <row r="28" ht="36" customHeight="1" spans="1:7">
      <c r="A28" s="304" t="s">
        <v>1296</v>
      </c>
      <c r="B28" s="305" t="s">
        <v>1766</v>
      </c>
      <c r="C28" s="307"/>
      <c r="D28" s="308">
        <v>0</v>
      </c>
      <c r="E28" s="322">
        <f t="shared" si="5"/>
        <v>0</v>
      </c>
      <c r="F28" s="319" t="str">
        <f t="shared" si="2"/>
        <v>否</v>
      </c>
      <c r="G28" s="287" t="str">
        <f t="shared" si="0"/>
        <v>项</v>
      </c>
    </row>
    <row r="29" ht="36" customHeight="1" spans="1:7">
      <c r="A29" s="304" t="s">
        <v>1298</v>
      </c>
      <c r="B29" s="305" t="s">
        <v>1767</v>
      </c>
      <c r="C29" s="307"/>
      <c r="D29" s="308">
        <v>0</v>
      </c>
      <c r="E29" s="322">
        <f t="shared" si="5"/>
        <v>0</v>
      </c>
      <c r="F29" s="319" t="str">
        <f t="shared" si="2"/>
        <v>否</v>
      </c>
      <c r="G29" s="287" t="str">
        <f t="shared" si="0"/>
        <v>项</v>
      </c>
    </row>
    <row r="30" ht="36" customHeight="1" spans="1:7">
      <c r="A30" s="304" t="s">
        <v>1300</v>
      </c>
      <c r="B30" s="305" t="s">
        <v>1768</v>
      </c>
      <c r="C30" s="307"/>
      <c r="D30" s="308">
        <v>0</v>
      </c>
      <c r="E30" s="322">
        <f t="shared" si="5"/>
        <v>0</v>
      </c>
      <c r="F30" s="319" t="str">
        <f t="shared" si="2"/>
        <v>否</v>
      </c>
      <c r="G30" s="287" t="str">
        <f t="shared" si="0"/>
        <v>项</v>
      </c>
    </row>
    <row r="31" ht="36" customHeight="1" spans="1:7">
      <c r="A31" s="304" t="s">
        <v>1302</v>
      </c>
      <c r="B31" s="305" t="s">
        <v>1769</v>
      </c>
      <c r="C31" s="307"/>
      <c r="D31" s="308">
        <v>0</v>
      </c>
      <c r="E31" s="322">
        <f t="shared" si="5"/>
        <v>0</v>
      </c>
      <c r="F31" s="319" t="str">
        <f t="shared" si="2"/>
        <v>否</v>
      </c>
      <c r="G31" s="287" t="str">
        <f t="shared" si="0"/>
        <v>项</v>
      </c>
    </row>
    <row r="32" ht="36" customHeight="1" spans="1:7">
      <c r="A32" s="302" t="s">
        <v>1304</v>
      </c>
      <c r="B32" s="303" t="s">
        <v>1770</v>
      </c>
      <c r="C32" s="309">
        <f>SUM(C33:C34)</f>
        <v>0</v>
      </c>
      <c r="D32" s="309">
        <f>SUM(D33:D34)</f>
        <v>0</v>
      </c>
      <c r="E32" s="322">
        <f t="shared" si="5"/>
        <v>0</v>
      </c>
      <c r="F32" s="319" t="str">
        <f t="shared" si="2"/>
        <v>否</v>
      </c>
      <c r="G32" s="287" t="str">
        <f t="shared" si="0"/>
        <v>款</v>
      </c>
    </row>
    <row r="33" ht="36" customHeight="1" spans="1:7">
      <c r="A33" s="304" t="s">
        <v>1306</v>
      </c>
      <c r="B33" s="305" t="s">
        <v>1771</v>
      </c>
      <c r="C33" s="307"/>
      <c r="D33" s="308">
        <v>0</v>
      </c>
      <c r="E33" s="322">
        <f t="shared" si="5"/>
        <v>0</v>
      </c>
      <c r="F33" s="319" t="str">
        <f t="shared" si="2"/>
        <v>否</v>
      </c>
      <c r="G33" s="287" t="str">
        <f t="shared" si="0"/>
        <v>项</v>
      </c>
    </row>
    <row r="34" ht="36" customHeight="1" spans="1:7">
      <c r="A34" s="304" t="s">
        <v>1308</v>
      </c>
      <c r="B34" s="305" t="s">
        <v>1772</v>
      </c>
      <c r="C34" s="307"/>
      <c r="D34" s="308">
        <v>0</v>
      </c>
      <c r="E34" s="322">
        <f t="shared" si="5"/>
        <v>0</v>
      </c>
      <c r="F34" s="319" t="str">
        <f t="shared" si="2"/>
        <v>否</v>
      </c>
      <c r="G34" s="287" t="str">
        <f t="shared" si="0"/>
        <v>项</v>
      </c>
    </row>
    <row r="35" ht="36" customHeight="1" spans="1:7">
      <c r="A35" s="302">
        <v>20798</v>
      </c>
      <c r="B35" s="295" t="s">
        <v>1753</v>
      </c>
      <c r="C35" s="309">
        <f>SUM(C36:C41)</f>
        <v>0</v>
      </c>
      <c r="D35" s="309">
        <f>SUM(D36:D41)</f>
        <v>0</v>
      </c>
      <c r="E35" s="322">
        <f t="shared" si="5"/>
        <v>0</v>
      </c>
      <c r="F35" s="319" t="str">
        <f t="shared" si="2"/>
        <v>否</v>
      </c>
      <c r="G35" s="287" t="str">
        <f t="shared" si="0"/>
        <v>款</v>
      </c>
    </row>
    <row r="36" ht="36" customHeight="1" spans="1:7">
      <c r="A36" s="304">
        <v>2079801</v>
      </c>
      <c r="B36" s="298" t="s">
        <v>443</v>
      </c>
      <c r="C36" s="307"/>
      <c r="D36" s="308">
        <v>0</v>
      </c>
      <c r="E36" s="322">
        <f t="shared" si="5"/>
        <v>0</v>
      </c>
      <c r="F36" s="319" t="str">
        <f t="shared" si="2"/>
        <v>否</v>
      </c>
      <c r="G36" s="287" t="str">
        <f t="shared" si="0"/>
        <v>项</v>
      </c>
    </row>
    <row r="37" ht="36" customHeight="1" spans="1:7">
      <c r="A37" s="304">
        <v>2079802</v>
      </c>
      <c r="B37" s="298" t="s">
        <v>456</v>
      </c>
      <c r="C37" s="307"/>
      <c r="D37" s="308">
        <v>0</v>
      </c>
      <c r="E37" s="322">
        <f t="shared" si="5"/>
        <v>0</v>
      </c>
      <c r="F37" s="319" t="str">
        <f t="shared" si="2"/>
        <v>否</v>
      </c>
      <c r="G37" s="287" t="str">
        <f t="shared" si="0"/>
        <v>项</v>
      </c>
    </row>
    <row r="38" ht="36" customHeight="1" spans="1:7">
      <c r="A38" s="304">
        <v>2079803</v>
      </c>
      <c r="B38" s="298" t="s">
        <v>461</v>
      </c>
      <c r="C38" s="307"/>
      <c r="D38" s="308">
        <v>0</v>
      </c>
      <c r="E38" s="322">
        <f t="shared" si="5"/>
        <v>0</v>
      </c>
      <c r="F38" s="319" t="str">
        <f t="shared" si="2"/>
        <v>否</v>
      </c>
      <c r="G38" s="287" t="str">
        <f t="shared" si="0"/>
        <v>项</v>
      </c>
    </row>
    <row r="39" ht="36" customHeight="1" spans="1:7">
      <c r="A39" s="304">
        <v>2079804</v>
      </c>
      <c r="B39" s="298" t="s">
        <v>469</v>
      </c>
      <c r="C39" s="307"/>
      <c r="D39" s="308">
        <v>0</v>
      </c>
      <c r="E39" s="322">
        <f t="shared" si="5"/>
        <v>0</v>
      </c>
      <c r="F39" s="319" t="str">
        <f t="shared" si="2"/>
        <v>否</v>
      </c>
      <c r="G39" s="287" t="str">
        <f t="shared" si="0"/>
        <v>项</v>
      </c>
    </row>
    <row r="40" ht="36" customHeight="1" spans="1:7">
      <c r="A40" s="304">
        <v>2079805</v>
      </c>
      <c r="B40" s="298" t="s">
        <v>475</v>
      </c>
      <c r="C40" s="307"/>
      <c r="D40" s="308">
        <v>0</v>
      </c>
      <c r="E40" s="322">
        <f t="shared" si="5"/>
        <v>0</v>
      </c>
      <c r="F40" s="319" t="str">
        <f t="shared" si="2"/>
        <v>否</v>
      </c>
      <c r="G40" s="287" t="str">
        <f t="shared" si="0"/>
        <v>项</v>
      </c>
    </row>
    <row r="41" ht="36" customHeight="1" spans="1:7">
      <c r="A41" s="304">
        <v>2079899</v>
      </c>
      <c r="B41" s="298" t="s">
        <v>1773</v>
      </c>
      <c r="C41" s="307"/>
      <c r="D41" s="308">
        <v>0</v>
      </c>
      <c r="E41" s="322">
        <f t="shared" si="5"/>
        <v>0</v>
      </c>
      <c r="F41" s="319" t="str">
        <f t="shared" si="2"/>
        <v>否</v>
      </c>
      <c r="G41" s="287" t="str">
        <f t="shared" si="0"/>
        <v>项</v>
      </c>
    </row>
    <row r="42" ht="36" customHeight="1" spans="1:7">
      <c r="A42" s="310" t="s">
        <v>84</v>
      </c>
      <c r="B42" s="217" t="s">
        <v>1774</v>
      </c>
      <c r="C42" s="311">
        <v>0</v>
      </c>
      <c r="D42" s="311">
        <v>0</v>
      </c>
      <c r="E42" s="168" t="str">
        <f>IFERROR(D42/C42-1,"")</f>
        <v/>
      </c>
      <c r="F42" s="319" t="str">
        <f t="shared" si="2"/>
        <v>是</v>
      </c>
      <c r="G42" s="287" t="str">
        <f t="shared" si="0"/>
        <v>类</v>
      </c>
    </row>
    <row r="43" ht="36" customHeight="1" spans="1:7">
      <c r="A43" s="310">
        <v>20898</v>
      </c>
      <c r="B43" s="295" t="s">
        <v>1753</v>
      </c>
      <c r="C43" s="309">
        <f>SUM(C44:C46)</f>
        <v>0</v>
      </c>
      <c r="D43" s="309">
        <f>SUM(D44:D46)</f>
        <v>0</v>
      </c>
      <c r="E43" s="322">
        <f t="shared" ref="E43:E46" si="6">IF(C43&lt;0,"",IFERROR(D43/C43-1,0))</f>
        <v>0</v>
      </c>
      <c r="F43" s="319" t="str">
        <f t="shared" si="2"/>
        <v>否</v>
      </c>
      <c r="G43" s="287" t="str">
        <f t="shared" si="0"/>
        <v>款</v>
      </c>
    </row>
    <row r="44" ht="36" customHeight="1" spans="1:7">
      <c r="A44" s="304">
        <v>2089801</v>
      </c>
      <c r="B44" s="298" t="s">
        <v>1775</v>
      </c>
      <c r="C44" s="307"/>
      <c r="D44" s="308">
        <v>0</v>
      </c>
      <c r="E44" s="322">
        <f t="shared" si="6"/>
        <v>0</v>
      </c>
      <c r="F44" s="319" t="str">
        <f t="shared" si="2"/>
        <v>否</v>
      </c>
      <c r="G44" s="287" t="str">
        <f t="shared" si="0"/>
        <v>项</v>
      </c>
    </row>
    <row r="45" ht="36" customHeight="1" spans="1:7">
      <c r="A45" s="304">
        <v>2089802</v>
      </c>
      <c r="B45" s="298" t="s">
        <v>1776</v>
      </c>
      <c r="C45" s="307"/>
      <c r="D45" s="308">
        <v>0</v>
      </c>
      <c r="E45" s="322">
        <f t="shared" si="6"/>
        <v>0</v>
      </c>
      <c r="F45" s="319" t="str">
        <f t="shared" si="2"/>
        <v>否</v>
      </c>
      <c r="G45" s="287" t="str">
        <f t="shared" si="0"/>
        <v>项</v>
      </c>
    </row>
    <row r="46" ht="36" customHeight="1" spans="1:7">
      <c r="A46" s="304">
        <v>2089899</v>
      </c>
      <c r="B46" s="298" t="s">
        <v>591</v>
      </c>
      <c r="C46" s="307"/>
      <c r="D46" s="308">
        <v>0</v>
      </c>
      <c r="E46" s="322">
        <f t="shared" si="6"/>
        <v>0</v>
      </c>
      <c r="F46" s="319" t="str">
        <f t="shared" si="2"/>
        <v>否</v>
      </c>
      <c r="G46" s="287" t="str">
        <f t="shared" si="0"/>
        <v>项</v>
      </c>
    </row>
    <row r="47" ht="36" customHeight="1" spans="1:7">
      <c r="A47" s="310">
        <v>210</v>
      </c>
      <c r="B47" s="217" t="s">
        <v>1777</v>
      </c>
      <c r="C47" s="294">
        <v>0</v>
      </c>
      <c r="D47" s="294">
        <v>0</v>
      </c>
      <c r="E47" s="168" t="str">
        <f>IFERROR(D47/C47-1,"")</f>
        <v/>
      </c>
      <c r="F47" s="319" t="str">
        <f t="shared" si="2"/>
        <v>是</v>
      </c>
      <c r="G47" s="287" t="str">
        <f t="shared" si="0"/>
        <v>类</v>
      </c>
    </row>
    <row r="48" ht="36" customHeight="1" spans="1:7">
      <c r="A48" s="310">
        <v>21098</v>
      </c>
      <c r="B48" s="295" t="s">
        <v>1753</v>
      </c>
      <c r="C48" s="312">
        <f>SUM(C49:C53)</f>
        <v>0</v>
      </c>
      <c r="D48" s="312">
        <f>SUM(D49:D53)</f>
        <v>0</v>
      </c>
      <c r="E48" s="322">
        <f t="shared" ref="E48:E53" si="7">IF(C48&lt;0,"",IFERROR(D48/C48-1,0))</f>
        <v>0</v>
      </c>
      <c r="F48" s="319" t="str">
        <f t="shared" si="2"/>
        <v>否</v>
      </c>
      <c r="G48" s="287" t="str">
        <f t="shared" si="0"/>
        <v>款</v>
      </c>
    </row>
    <row r="49" ht="36" customHeight="1" spans="1:7">
      <c r="A49" s="304">
        <v>2109801</v>
      </c>
      <c r="B49" s="298" t="s">
        <v>597</v>
      </c>
      <c r="C49" s="307"/>
      <c r="D49" s="308">
        <v>0</v>
      </c>
      <c r="E49" s="322">
        <f t="shared" si="7"/>
        <v>0</v>
      </c>
      <c r="F49" s="319" t="str">
        <f t="shared" si="2"/>
        <v>否</v>
      </c>
      <c r="G49" s="287" t="str">
        <f t="shared" si="0"/>
        <v>项</v>
      </c>
    </row>
    <row r="50" ht="36" customHeight="1" spans="1:7">
      <c r="A50" s="304">
        <v>2109802</v>
      </c>
      <c r="B50" s="298" t="s">
        <v>612</v>
      </c>
      <c r="C50" s="307"/>
      <c r="D50" s="308">
        <v>0</v>
      </c>
      <c r="E50" s="322">
        <f t="shared" si="7"/>
        <v>0</v>
      </c>
      <c r="F50" s="319" t="str">
        <f t="shared" si="2"/>
        <v>否</v>
      </c>
      <c r="G50" s="287" t="str">
        <f t="shared" si="0"/>
        <v>项</v>
      </c>
    </row>
    <row r="51" ht="36" customHeight="1" spans="1:7">
      <c r="A51" s="304">
        <v>2109803</v>
      </c>
      <c r="B51" s="298" t="s">
        <v>1778</v>
      </c>
      <c r="C51" s="307"/>
      <c r="D51" s="308">
        <v>0</v>
      </c>
      <c r="E51" s="322">
        <f t="shared" si="7"/>
        <v>0</v>
      </c>
      <c r="F51" s="319" t="str">
        <f t="shared" si="2"/>
        <v>否</v>
      </c>
      <c r="G51" s="287" t="str">
        <f t="shared" si="0"/>
        <v>项</v>
      </c>
    </row>
    <row r="52" ht="36" customHeight="1" spans="1:7">
      <c r="A52" s="304">
        <v>2109804</v>
      </c>
      <c r="B52" s="298" t="s">
        <v>1779</v>
      </c>
      <c r="C52" s="307"/>
      <c r="D52" s="308">
        <v>0</v>
      </c>
      <c r="E52" s="322">
        <f t="shared" si="7"/>
        <v>0</v>
      </c>
      <c r="F52" s="319" t="str">
        <f t="shared" si="2"/>
        <v>否</v>
      </c>
      <c r="G52" s="287" t="str">
        <f t="shared" si="0"/>
        <v>项</v>
      </c>
    </row>
    <row r="53" ht="36" customHeight="1" spans="1:7">
      <c r="A53" s="304">
        <v>2109899</v>
      </c>
      <c r="B53" s="298" t="s">
        <v>661</v>
      </c>
      <c r="C53" s="307"/>
      <c r="D53" s="308">
        <v>0</v>
      </c>
      <c r="E53" s="322">
        <f t="shared" si="7"/>
        <v>0</v>
      </c>
      <c r="F53" s="319" t="str">
        <f t="shared" si="2"/>
        <v>否</v>
      </c>
      <c r="G53" s="287" t="str">
        <f t="shared" si="0"/>
        <v>项</v>
      </c>
    </row>
    <row r="54" ht="36" customHeight="1" spans="1:7">
      <c r="A54" s="302" t="s">
        <v>88</v>
      </c>
      <c r="B54" s="217" t="s">
        <v>1780</v>
      </c>
      <c r="C54" s="256">
        <v>0</v>
      </c>
      <c r="D54" s="256">
        <v>0</v>
      </c>
      <c r="E54" s="168" t="str">
        <f>IFERROR(D54/C54-1,"")</f>
        <v/>
      </c>
      <c r="F54" s="319" t="str">
        <f t="shared" si="2"/>
        <v>是</v>
      </c>
      <c r="G54" s="287" t="str">
        <f t="shared" si="0"/>
        <v>类</v>
      </c>
    </row>
    <row r="55" ht="36" customHeight="1" spans="1:7">
      <c r="A55" s="302" t="s">
        <v>1331</v>
      </c>
      <c r="B55" s="303" t="s">
        <v>1781</v>
      </c>
      <c r="C55" s="309">
        <f>SUM(C56:C59)</f>
        <v>0</v>
      </c>
      <c r="D55" s="309">
        <f>SUM(D56:D59)</f>
        <v>0</v>
      </c>
      <c r="E55" s="322">
        <f t="shared" ref="E55:E69" si="8">IF(C55&lt;0,"",IFERROR(D55/C55-1,0))</f>
        <v>0</v>
      </c>
      <c r="F55" s="319" t="str">
        <f t="shared" si="2"/>
        <v>否</v>
      </c>
      <c r="G55" s="287" t="str">
        <f t="shared" si="0"/>
        <v>款</v>
      </c>
    </row>
    <row r="56" ht="36" customHeight="1" spans="1:7">
      <c r="A56" s="304">
        <v>2116001</v>
      </c>
      <c r="B56" s="305" t="s">
        <v>1782</v>
      </c>
      <c r="C56" s="307"/>
      <c r="D56" s="308">
        <v>0</v>
      </c>
      <c r="E56" s="322">
        <f t="shared" si="8"/>
        <v>0</v>
      </c>
      <c r="F56" s="319" t="str">
        <f t="shared" si="2"/>
        <v>否</v>
      </c>
      <c r="G56" s="287" t="str">
        <f t="shared" si="0"/>
        <v>项</v>
      </c>
    </row>
    <row r="57" ht="36" customHeight="1" spans="1:7">
      <c r="A57" s="304">
        <v>2116002</v>
      </c>
      <c r="B57" s="305" t="s">
        <v>1783</v>
      </c>
      <c r="C57" s="307"/>
      <c r="D57" s="308">
        <v>0</v>
      </c>
      <c r="E57" s="322">
        <f t="shared" si="8"/>
        <v>0</v>
      </c>
      <c r="F57" s="319" t="str">
        <f t="shared" si="2"/>
        <v>否</v>
      </c>
      <c r="G57" s="287" t="str">
        <f t="shared" si="0"/>
        <v>项</v>
      </c>
    </row>
    <row r="58" ht="36" customHeight="1" spans="1:7">
      <c r="A58" s="304">
        <v>2116003</v>
      </c>
      <c r="B58" s="305" t="s">
        <v>1784</v>
      </c>
      <c r="C58" s="307"/>
      <c r="D58" s="308">
        <v>0</v>
      </c>
      <c r="E58" s="322">
        <f t="shared" si="8"/>
        <v>0</v>
      </c>
      <c r="F58" s="319" t="str">
        <f t="shared" si="2"/>
        <v>否</v>
      </c>
      <c r="G58" s="287" t="str">
        <f t="shared" si="0"/>
        <v>项</v>
      </c>
    </row>
    <row r="59" s="282" customFormat="1" ht="36" customHeight="1" spans="1:7">
      <c r="A59" s="304">
        <v>2116099</v>
      </c>
      <c r="B59" s="305" t="s">
        <v>1785</v>
      </c>
      <c r="C59" s="307"/>
      <c r="D59" s="308">
        <v>0</v>
      </c>
      <c r="E59" s="322">
        <f t="shared" si="8"/>
        <v>0</v>
      </c>
      <c r="F59" s="319" t="str">
        <f t="shared" si="2"/>
        <v>否</v>
      </c>
      <c r="G59" s="287" t="str">
        <f t="shared" si="0"/>
        <v>项</v>
      </c>
    </row>
    <row r="60" ht="36" customHeight="1" spans="1:7">
      <c r="A60" s="302">
        <v>21161</v>
      </c>
      <c r="B60" s="303" t="s">
        <v>1786</v>
      </c>
      <c r="C60" s="309">
        <f>SUM(C61:C64)</f>
        <v>0</v>
      </c>
      <c r="D60" s="309">
        <f>SUM(D61:D64)</f>
        <v>0</v>
      </c>
      <c r="E60" s="322">
        <f t="shared" si="8"/>
        <v>0</v>
      </c>
      <c r="F60" s="319" t="str">
        <f t="shared" si="2"/>
        <v>否</v>
      </c>
      <c r="G60" s="287" t="str">
        <f t="shared" si="0"/>
        <v>款</v>
      </c>
    </row>
    <row r="61" ht="36" customHeight="1" spans="1:7">
      <c r="A61" s="304">
        <v>2116101</v>
      </c>
      <c r="B61" s="305" t="s">
        <v>1787</v>
      </c>
      <c r="C61" s="307"/>
      <c r="D61" s="308">
        <v>0</v>
      </c>
      <c r="E61" s="322">
        <f t="shared" si="8"/>
        <v>0</v>
      </c>
      <c r="F61" s="319" t="str">
        <f t="shared" si="2"/>
        <v>否</v>
      </c>
      <c r="G61" s="287" t="str">
        <f t="shared" si="0"/>
        <v>项</v>
      </c>
    </row>
    <row r="62" ht="36" customHeight="1" spans="1:7">
      <c r="A62" s="304">
        <v>2116102</v>
      </c>
      <c r="B62" s="305" t="s">
        <v>1788</v>
      </c>
      <c r="C62" s="307"/>
      <c r="D62" s="308">
        <v>0</v>
      </c>
      <c r="E62" s="322">
        <f t="shared" si="8"/>
        <v>0</v>
      </c>
      <c r="F62" s="319" t="str">
        <f t="shared" si="2"/>
        <v>否</v>
      </c>
      <c r="G62" s="287" t="str">
        <f t="shared" si="0"/>
        <v>项</v>
      </c>
    </row>
    <row r="63" ht="36" customHeight="1" spans="1:7">
      <c r="A63" s="304">
        <v>2116103</v>
      </c>
      <c r="B63" s="305" t="s">
        <v>1789</v>
      </c>
      <c r="C63" s="307"/>
      <c r="D63" s="308">
        <v>0</v>
      </c>
      <c r="E63" s="322">
        <f t="shared" si="8"/>
        <v>0</v>
      </c>
      <c r="F63" s="319" t="str">
        <f t="shared" si="2"/>
        <v>否</v>
      </c>
      <c r="G63" s="287" t="str">
        <f t="shared" si="0"/>
        <v>项</v>
      </c>
    </row>
    <row r="64" ht="36" customHeight="1" spans="1:7">
      <c r="A64" s="304">
        <v>2116104</v>
      </c>
      <c r="B64" s="305" t="s">
        <v>1790</v>
      </c>
      <c r="C64" s="307"/>
      <c r="D64" s="308">
        <v>0</v>
      </c>
      <c r="E64" s="322">
        <f t="shared" si="8"/>
        <v>0</v>
      </c>
      <c r="F64" s="319" t="str">
        <f t="shared" si="2"/>
        <v>否</v>
      </c>
      <c r="G64" s="287" t="str">
        <f t="shared" si="0"/>
        <v>项</v>
      </c>
    </row>
    <row r="65" ht="36" customHeight="1" spans="1:7">
      <c r="A65" s="302">
        <v>21198</v>
      </c>
      <c r="B65" s="295" t="s">
        <v>1753</v>
      </c>
      <c r="C65" s="309">
        <f>SUM(C66:C69)</f>
        <v>0</v>
      </c>
      <c r="D65" s="309">
        <f>SUM(D66:D69)</f>
        <v>0</v>
      </c>
      <c r="E65" s="322">
        <f t="shared" si="8"/>
        <v>0</v>
      </c>
      <c r="F65" s="319" t="str">
        <f t="shared" si="2"/>
        <v>否</v>
      </c>
      <c r="G65" s="287" t="str">
        <f t="shared" si="0"/>
        <v>款</v>
      </c>
    </row>
    <row r="66" ht="36" customHeight="1" spans="1:7">
      <c r="A66" s="304">
        <v>2119801</v>
      </c>
      <c r="B66" s="298" t="s">
        <v>1791</v>
      </c>
      <c r="C66" s="307"/>
      <c r="D66" s="308">
        <v>0</v>
      </c>
      <c r="E66" s="322">
        <f t="shared" si="8"/>
        <v>0</v>
      </c>
      <c r="F66" s="319" t="str">
        <f t="shared" si="2"/>
        <v>否</v>
      </c>
      <c r="G66" s="287" t="str">
        <f t="shared" si="0"/>
        <v>项</v>
      </c>
    </row>
    <row r="67" ht="36" customHeight="1" spans="1:7">
      <c r="A67" s="304">
        <v>2119802</v>
      </c>
      <c r="B67" s="298" t="s">
        <v>1792</v>
      </c>
      <c r="C67" s="307"/>
      <c r="D67" s="308">
        <v>0</v>
      </c>
      <c r="E67" s="322">
        <f t="shared" si="8"/>
        <v>0</v>
      </c>
      <c r="F67" s="319" t="str">
        <f t="shared" si="2"/>
        <v>否</v>
      </c>
      <c r="G67" s="287" t="str">
        <f t="shared" si="0"/>
        <v>项</v>
      </c>
    </row>
    <row r="68" ht="36" customHeight="1" spans="1:7">
      <c r="A68" s="304">
        <v>2119803</v>
      </c>
      <c r="B68" s="298" t="s">
        <v>1793</v>
      </c>
      <c r="C68" s="307"/>
      <c r="D68" s="308">
        <v>0</v>
      </c>
      <c r="E68" s="322">
        <f t="shared" si="8"/>
        <v>0</v>
      </c>
      <c r="F68" s="319" t="str">
        <f t="shared" si="2"/>
        <v>否</v>
      </c>
      <c r="G68" s="287" t="str">
        <f t="shared" ref="G68:G131" si="9">IF(LEN(A68)=3,"类",IF(LEN(A68)=5,"款","项"))</f>
        <v>项</v>
      </c>
    </row>
    <row r="69" ht="36" customHeight="1" spans="1:7">
      <c r="A69" s="304">
        <v>2119899</v>
      </c>
      <c r="B69" s="298" t="s">
        <v>722</v>
      </c>
      <c r="C69" s="307"/>
      <c r="D69" s="308">
        <v>0</v>
      </c>
      <c r="E69" s="322">
        <f t="shared" si="8"/>
        <v>0</v>
      </c>
      <c r="F69" s="319" t="str">
        <f t="shared" ref="F69:F132" si="10">IF(LEN(A69)=3,"是",IF(B69&lt;&gt;"",IF(SUM(C69:D69)&lt;&gt;0,"是","否"),"是"))</f>
        <v>否</v>
      </c>
      <c r="G69" s="287" t="str">
        <f t="shared" si="9"/>
        <v>项</v>
      </c>
    </row>
    <row r="70" ht="36" customHeight="1" spans="1:7">
      <c r="A70" s="302" t="s">
        <v>90</v>
      </c>
      <c r="B70" s="217" t="s">
        <v>1794</v>
      </c>
      <c r="C70" s="256">
        <v>47672</v>
      </c>
      <c r="D70" s="256">
        <v>119664</v>
      </c>
      <c r="E70" s="321">
        <f t="shared" ref="E70:E77" si="11">IFERROR(D70/C70-1,"")</f>
        <v>1.5102</v>
      </c>
      <c r="F70" s="319" t="str">
        <f t="shared" si="10"/>
        <v>是</v>
      </c>
      <c r="G70" s="287" t="str">
        <f t="shared" si="9"/>
        <v>类</v>
      </c>
    </row>
    <row r="71" ht="36" customHeight="1" spans="1:7">
      <c r="A71" s="302" t="s">
        <v>1343</v>
      </c>
      <c r="B71" s="303" t="s">
        <v>1795</v>
      </c>
      <c r="C71" s="323">
        <v>46601</v>
      </c>
      <c r="D71" s="323">
        <v>117523</v>
      </c>
      <c r="E71" s="321">
        <f t="shared" si="11"/>
        <v>1.5219</v>
      </c>
      <c r="F71" s="319" t="str">
        <f t="shared" si="10"/>
        <v>是</v>
      </c>
      <c r="G71" s="287" t="str">
        <f t="shared" si="9"/>
        <v>款</v>
      </c>
    </row>
    <row r="72" ht="36" customHeight="1" spans="1:7">
      <c r="A72" s="304" t="s">
        <v>1345</v>
      </c>
      <c r="B72" s="305" t="s">
        <v>1796</v>
      </c>
      <c r="C72" s="306">
        <v>3066</v>
      </c>
      <c r="D72" s="306">
        <v>17680</v>
      </c>
      <c r="E72" s="168">
        <f t="shared" si="11"/>
        <v>4.7665</v>
      </c>
      <c r="F72" s="319" t="str">
        <f t="shared" si="10"/>
        <v>是</v>
      </c>
      <c r="G72" s="287" t="str">
        <f t="shared" si="9"/>
        <v>项</v>
      </c>
    </row>
    <row r="73" ht="36" customHeight="1" spans="1:7">
      <c r="A73" s="304" t="s">
        <v>1347</v>
      </c>
      <c r="B73" s="305" t="s">
        <v>1797</v>
      </c>
      <c r="C73" s="306">
        <v>6590</v>
      </c>
      <c r="D73" s="306">
        <v>12790</v>
      </c>
      <c r="E73" s="168">
        <f t="shared" si="11"/>
        <v>0.9408</v>
      </c>
      <c r="F73" s="319" t="str">
        <f t="shared" si="10"/>
        <v>是</v>
      </c>
      <c r="G73" s="287" t="str">
        <f t="shared" si="9"/>
        <v>项</v>
      </c>
    </row>
    <row r="74" ht="36" customHeight="1" spans="1:7">
      <c r="A74" s="304" t="s">
        <v>1349</v>
      </c>
      <c r="B74" s="305" t="s">
        <v>1798</v>
      </c>
      <c r="C74" s="306"/>
      <c r="D74" s="306">
        <v>30</v>
      </c>
      <c r="E74" s="168" t="str">
        <f t="shared" si="11"/>
        <v/>
      </c>
      <c r="F74" s="319" t="str">
        <f t="shared" si="10"/>
        <v>是</v>
      </c>
      <c r="G74" s="287" t="str">
        <f t="shared" si="9"/>
        <v>项</v>
      </c>
    </row>
    <row r="75" ht="36" customHeight="1" spans="1:7">
      <c r="A75" s="304" t="s">
        <v>1351</v>
      </c>
      <c r="B75" s="305" t="s">
        <v>1799</v>
      </c>
      <c r="C75" s="306">
        <v>16500</v>
      </c>
      <c r="D75" s="306">
        <v>35906</v>
      </c>
      <c r="E75" s="168">
        <f t="shared" si="11"/>
        <v>1.1761</v>
      </c>
      <c r="F75" s="319" t="str">
        <f t="shared" si="10"/>
        <v>是</v>
      </c>
      <c r="G75" s="287" t="str">
        <f t="shared" si="9"/>
        <v>项</v>
      </c>
    </row>
    <row r="76" ht="36" customHeight="1" spans="1:7">
      <c r="A76" s="304" t="s">
        <v>1353</v>
      </c>
      <c r="B76" s="305" t="s">
        <v>1800</v>
      </c>
      <c r="C76" s="306">
        <v>331</v>
      </c>
      <c r="D76" s="306">
        <v>2250</v>
      </c>
      <c r="E76" s="168">
        <f t="shared" si="11"/>
        <v>5.7976</v>
      </c>
      <c r="F76" s="319" t="str">
        <f t="shared" si="10"/>
        <v>是</v>
      </c>
      <c r="G76" s="287" t="str">
        <f t="shared" si="9"/>
        <v>项</v>
      </c>
    </row>
    <row r="77" ht="36" customHeight="1" spans="1:7">
      <c r="A77" s="304" t="s">
        <v>1355</v>
      </c>
      <c r="B77" s="305" t="s">
        <v>1801</v>
      </c>
      <c r="C77" s="306">
        <v>1400</v>
      </c>
      <c r="D77" s="306">
        <v>1200</v>
      </c>
      <c r="E77" s="168">
        <f t="shared" si="11"/>
        <v>-0.1429</v>
      </c>
      <c r="F77" s="319" t="str">
        <f t="shared" si="10"/>
        <v>是</v>
      </c>
      <c r="G77" s="287" t="str">
        <f t="shared" si="9"/>
        <v>项</v>
      </c>
    </row>
    <row r="78" ht="36" customHeight="1" spans="1:7">
      <c r="A78" s="304" t="s">
        <v>1357</v>
      </c>
      <c r="B78" s="305" t="s">
        <v>1802</v>
      </c>
      <c r="C78" s="307"/>
      <c r="D78" s="308">
        <v>0</v>
      </c>
      <c r="E78" s="322">
        <f t="shared" ref="E78:E82" si="12">IF(C78&lt;0,"",IFERROR(D78/C78-1,0))</f>
        <v>0</v>
      </c>
      <c r="F78" s="319" t="str">
        <f t="shared" si="10"/>
        <v>否</v>
      </c>
      <c r="G78" s="287" t="str">
        <f t="shared" si="9"/>
        <v>项</v>
      </c>
    </row>
    <row r="79" ht="36" customHeight="1" spans="1:7">
      <c r="A79" s="304" t="s">
        <v>1359</v>
      </c>
      <c r="B79" s="305" t="s">
        <v>1803</v>
      </c>
      <c r="C79" s="307"/>
      <c r="D79" s="308">
        <v>0</v>
      </c>
      <c r="E79" s="322">
        <f t="shared" si="12"/>
        <v>0</v>
      </c>
      <c r="F79" s="319" t="str">
        <f t="shared" si="10"/>
        <v>否</v>
      </c>
      <c r="G79" s="287" t="str">
        <f t="shared" si="9"/>
        <v>项</v>
      </c>
    </row>
    <row r="80" ht="36" customHeight="1" spans="1:7">
      <c r="A80" s="304" t="s">
        <v>1361</v>
      </c>
      <c r="B80" s="305" t="s">
        <v>1804</v>
      </c>
      <c r="C80" s="307"/>
      <c r="D80" s="308">
        <v>0</v>
      </c>
      <c r="E80" s="322">
        <f t="shared" si="12"/>
        <v>0</v>
      </c>
      <c r="F80" s="319" t="str">
        <f t="shared" si="10"/>
        <v>否</v>
      </c>
      <c r="G80" s="287" t="str">
        <f t="shared" si="9"/>
        <v>项</v>
      </c>
    </row>
    <row r="81" ht="36" customHeight="1" spans="1:7">
      <c r="A81" s="304" t="s">
        <v>1363</v>
      </c>
      <c r="B81" s="305" t="s">
        <v>1805</v>
      </c>
      <c r="C81" s="307"/>
      <c r="D81" s="308">
        <v>0</v>
      </c>
      <c r="E81" s="322">
        <f t="shared" si="12"/>
        <v>0</v>
      </c>
      <c r="F81" s="319" t="str">
        <f t="shared" si="10"/>
        <v>否</v>
      </c>
      <c r="G81" s="287" t="str">
        <f t="shared" si="9"/>
        <v>项</v>
      </c>
    </row>
    <row r="82" ht="36" customHeight="1" spans="1:7">
      <c r="A82" s="304" t="s">
        <v>1365</v>
      </c>
      <c r="B82" s="305" t="s">
        <v>1806</v>
      </c>
      <c r="C82" s="307"/>
      <c r="D82" s="308">
        <v>0</v>
      </c>
      <c r="E82" s="322">
        <f t="shared" si="12"/>
        <v>0</v>
      </c>
      <c r="F82" s="319" t="str">
        <f t="shared" si="10"/>
        <v>否</v>
      </c>
      <c r="G82" s="287" t="str">
        <f t="shared" si="9"/>
        <v>项</v>
      </c>
    </row>
    <row r="83" ht="36" customHeight="1" spans="1:7">
      <c r="A83" s="304" t="s">
        <v>1807</v>
      </c>
      <c r="B83" s="305" t="s">
        <v>1808</v>
      </c>
      <c r="C83" s="306">
        <v>1780</v>
      </c>
      <c r="D83" s="306">
        <v>7110</v>
      </c>
      <c r="E83" s="168">
        <f t="shared" ref="E83:E87" si="13">IFERROR(D83/C83-1,"")</f>
        <v>2.9944</v>
      </c>
      <c r="F83" s="319" t="str">
        <f t="shared" si="10"/>
        <v>是</v>
      </c>
      <c r="G83" s="287" t="str">
        <f t="shared" si="9"/>
        <v>项</v>
      </c>
    </row>
    <row r="84" ht="36" customHeight="1" spans="1:7">
      <c r="A84" s="304" t="s">
        <v>1809</v>
      </c>
      <c r="B84" s="305" t="s">
        <v>1810</v>
      </c>
      <c r="C84" s="307"/>
      <c r="D84" s="308">
        <v>0</v>
      </c>
      <c r="E84" s="322">
        <f t="shared" ref="E84:E88" si="14">IF(C84&lt;0,"",IFERROR(D84/C84-1,0))</f>
        <v>0</v>
      </c>
      <c r="F84" s="319" t="str">
        <f t="shared" si="10"/>
        <v>否</v>
      </c>
      <c r="G84" s="287" t="str">
        <f t="shared" si="9"/>
        <v>项</v>
      </c>
    </row>
    <row r="85" ht="36" customHeight="1" spans="1:7">
      <c r="A85" s="304" t="s">
        <v>1811</v>
      </c>
      <c r="B85" s="305" t="s">
        <v>1812</v>
      </c>
      <c r="C85" s="307"/>
      <c r="D85" s="308">
        <v>0</v>
      </c>
      <c r="E85" s="322">
        <f t="shared" si="14"/>
        <v>0</v>
      </c>
      <c r="F85" s="319" t="str">
        <f t="shared" si="10"/>
        <v>否</v>
      </c>
      <c r="G85" s="287" t="str">
        <f t="shared" si="9"/>
        <v>项</v>
      </c>
    </row>
    <row r="86" ht="36" customHeight="1" spans="1:7">
      <c r="A86" s="304" t="s">
        <v>1367</v>
      </c>
      <c r="B86" s="305" t="s">
        <v>1813</v>
      </c>
      <c r="C86" s="306">
        <v>16934</v>
      </c>
      <c r="D86" s="306">
        <v>40557</v>
      </c>
      <c r="E86" s="168">
        <f t="shared" si="13"/>
        <v>1.395</v>
      </c>
      <c r="F86" s="319" t="str">
        <f t="shared" si="10"/>
        <v>是</v>
      </c>
      <c r="G86" s="287" t="str">
        <f t="shared" si="9"/>
        <v>项</v>
      </c>
    </row>
    <row r="87" ht="36" customHeight="1" spans="1:7">
      <c r="A87" s="302" t="s">
        <v>1369</v>
      </c>
      <c r="B87" s="303" t="s">
        <v>1814</v>
      </c>
      <c r="C87" s="311">
        <v>220</v>
      </c>
      <c r="D87" s="311">
        <v>1172</v>
      </c>
      <c r="E87" s="321">
        <f t="shared" si="13"/>
        <v>4.3273</v>
      </c>
      <c r="F87" s="319" t="str">
        <f t="shared" si="10"/>
        <v>是</v>
      </c>
      <c r="G87" s="287" t="str">
        <f t="shared" si="9"/>
        <v>款</v>
      </c>
    </row>
    <row r="88" ht="36" customHeight="1" spans="1:7">
      <c r="A88" s="304" t="s">
        <v>1371</v>
      </c>
      <c r="B88" s="305" t="s">
        <v>1796</v>
      </c>
      <c r="C88" s="307"/>
      <c r="D88" s="308">
        <v>0</v>
      </c>
      <c r="E88" s="322">
        <f t="shared" si="14"/>
        <v>0</v>
      </c>
      <c r="F88" s="319" t="str">
        <f t="shared" si="10"/>
        <v>否</v>
      </c>
      <c r="G88" s="287" t="str">
        <f t="shared" si="9"/>
        <v>项</v>
      </c>
    </row>
    <row r="89" ht="36" customHeight="1" spans="1:7">
      <c r="A89" s="304" t="s">
        <v>1372</v>
      </c>
      <c r="B89" s="305" t="s">
        <v>1797</v>
      </c>
      <c r="C89" s="306">
        <v>220</v>
      </c>
      <c r="D89" s="306">
        <v>1172</v>
      </c>
      <c r="E89" s="168">
        <f>IFERROR(D89/C89-1,"")</f>
        <v>4.3273</v>
      </c>
      <c r="F89" s="319" t="str">
        <f t="shared" si="10"/>
        <v>是</v>
      </c>
      <c r="G89" s="287" t="str">
        <f t="shared" si="9"/>
        <v>项</v>
      </c>
    </row>
    <row r="90" ht="36" customHeight="1" spans="1:7">
      <c r="A90" s="304" t="s">
        <v>1373</v>
      </c>
      <c r="B90" s="305" t="s">
        <v>1815</v>
      </c>
      <c r="C90" s="307"/>
      <c r="D90" s="308">
        <v>0</v>
      </c>
      <c r="E90" s="322">
        <f t="shared" ref="E90:E97" si="15">IF(C90&lt;0,"",IFERROR(D90/C90-1,0))</f>
        <v>0</v>
      </c>
      <c r="F90" s="319" t="str">
        <f t="shared" si="10"/>
        <v>否</v>
      </c>
      <c r="G90" s="287" t="str">
        <f t="shared" si="9"/>
        <v>项</v>
      </c>
    </row>
    <row r="91" ht="36" customHeight="1" spans="1:7">
      <c r="A91" s="302" t="s">
        <v>1375</v>
      </c>
      <c r="B91" s="303" t="s">
        <v>1816</v>
      </c>
      <c r="C91" s="307"/>
      <c r="D91" s="309"/>
      <c r="E91" s="322">
        <f t="shared" si="15"/>
        <v>0</v>
      </c>
      <c r="F91" s="319" t="str">
        <f t="shared" si="10"/>
        <v>否</v>
      </c>
      <c r="G91" s="287" t="str">
        <f t="shared" si="9"/>
        <v>款</v>
      </c>
    </row>
    <row r="92" ht="36" customHeight="1" spans="1:7">
      <c r="A92" s="302" t="s">
        <v>1377</v>
      </c>
      <c r="B92" s="303" t="s">
        <v>1817</v>
      </c>
      <c r="C92" s="309">
        <f>SUM(C93:C97)</f>
        <v>0</v>
      </c>
      <c r="D92" s="309">
        <f>SUM(D93:D97)</f>
        <v>0</v>
      </c>
      <c r="E92" s="322">
        <f t="shared" si="15"/>
        <v>0</v>
      </c>
      <c r="F92" s="319" t="str">
        <f t="shared" si="10"/>
        <v>否</v>
      </c>
      <c r="G92" s="287" t="str">
        <f t="shared" si="9"/>
        <v>款</v>
      </c>
    </row>
    <row r="93" ht="36" customHeight="1" spans="1:7">
      <c r="A93" s="304" t="s">
        <v>1379</v>
      </c>
      <c r="B93" s="305" t="s">
        <v>1818</v>
      </c>
      <c r="C93" s="307"/>
      <c r="D93" s="308">
        <v>0</v>
      </c>
      <c r="E93" s="322">
        <f t="shared" si="15"/>
        <v>0</v>
      </c>
      <c r="F93" s="319" t="str">
        <f t="shared" si="10"/>
        <v>否</v>
      </c>
      <c r="G93" s="287" t="str">
        <f t="shared" si="9"/>
        <v>项</v>
      </c>
    </row>
    <row r="94" ht="36" customHeight="1" spans="1:7">
      <c r="A94" s="304" t="s">
        <v>1381</v>
      </c>
      <c r="B94" s="305" t="s">
        <v>1819</v>
      </c>
      <c r="C94" s="307"/>
      <c r="D94" s="308">
        <v>0</v>
      </c>
      <c r="E94" s="322">
        <f t="shared" si="15"/>
        <v>0</v>
      </c>
      <c r="F94" s="319" t="str">
        <f t="shared" si="10"/>
        <v>否</v>
      </c>
      <c r="G94" s="287" t="str">
        <f t="shared" si="9"/>
        <v>项</v>
      </c>
    </row>
    <row r="95" ht="36" customHeight="1" spans="1:7">
      <c r="A95" s="304" t="s">
        <v>1383</v>
      </c>
      <c r="B95" s="305" t="s">
        <v>1820</v>
      </c>
      <c r="C95" s="307"/>
      <c r="D95" s="308">
        <v>0</v>
      </c>
      <c r="E95" s="322">
        <f t="shared" si="15"/>
        <v>0</v>
      </c>
      <c r="F95" s="319" t="str">
        <f t="shared" si="10"/>
        <v>否</v>
      </c>
      <c r="G95" s="287" t="str">
        <f t="shared" si="9"/>
        <v>项</v>
      </c>
    </row>
    <row r="96" ht="36" customHeight="1" spans="1:7">
      <c r="A96" s="304" t="s">
        <v>1385</v>
      </c>
      <c r="B96" s="305" t="s">
        <v>1821</v>
      </c>
      <c r="C96" s="307"/>
      <c r="D96" s="308">
        <v>0</v>
      </c>
      <c r="E96" s="322">
        <f t="shared" si="15"/>
        <v>0</v>
      </c>
      <c r="F96" s="319" t="str">
        <f t="shared" si="10"/>
        <v>否</v>
      </c>
      <c r="G96" s="287" t="str">
        <f t="shared" si="9"/>
        <v>项</v>
      </c>
    </row>
    <row r="97" ht="36" customHeight="1" spans="1:7">
      <c r="A97" s="304" t="s">
        <v>1387</v>
      </c>
      <c r="B97" s="305" t="s">
        <v>1822</v>
      </c>
      <c r="C97" s="307"/>
      <c r="D97" s="308">
        <v>0</v>
      </c>
      <c r="E97" s="322">
        <f t="shared" si="15"/>
        <v>0</v>
      </c>
      <c r="F97" s="319" t="str">
        <f t="shared" si="10"/>
        <v>否</v>
      </c>
      <c r="G97" s="287" t="str">
        <f t="shared" si="9"/>
        <v>项</v>
      </c>
    </row>
    <row r="98" ht="36" customHeight="1" spans="1:7">
      <c r="A98" s="302" t="s">
        <v>1389</v>
      </c>
      <c r="B98" s="303" t="s">
        <v>1823</v>
      </c>
      <c r="C98" s="311">
        <v>851</v>
      </c>
      <c r="D98" s="311">
        <v>969</v>
      </c>
      <c r="E98" s="321">
        <f>IFERROR(D98/C98-1,"")</f>
        <v>0.1387</v>
      </c>
      <c r="F98" s="319" t="str">
        <f t="shared" si="10"/>
        <v>是</v>
      </c>
      <c r="G98" s="287" t="str">
        <f t="shared" si="9"/>
        <v>款</v>
      </c>
    </row>
    <row r="99" ht="36" customHeight="1" spans="1:7">
      <c r="A99" s="304" t="s">
        <v>1391</v>
      </c>
      <c r="B99" s="305" t="s">
        <v>1824</v>
      </c>
      <c r="C99" s="306">
        <v>851</v>
      </c>
      <c r="D99" s="306">
        <v>969</v>
      </c>
      <c r="E99" s="168">
        <f>IFERROR(D99/C99-1,"")</f>
        <v>0.1387</v>
      </c>
      <c r="F99" s="319" t="str">
        <f t="shared" si="10"/>
        <v>是</v>
      </c>
      <c r="G99" s="287" t="str">
        <f t="shared" si="9"/>
        <v>项</v>
      </c>
    </row>
    <row r="100" ht="36" customHeight="1" spans="1:7">
      <c r="A100" s="304" t="s">
        <v>1393</v>
      </c>
      <c r="B100" s="305" t="s">
        <v>1825</v>
      </c>
      <c r="C100" s="307"/>
      <c r="D100" s="308">
        <v>0</v>
      </c>
      <c r="E100" s="322">
        <f t="shared" ref="E100:E130" si="16">IF(C100&lt;0,"",IFERROR(D100/C100-1,0))</f>
        <v>0</v>
      </c>
      <c r="F100" s="319" t="str">
        <f t="shared" si="10"/>
        <v>否</v>
      </c>
      <c r="G100" s="287" t="str">
        <f t="shared" si="9"/>
        <v>项</v>
      </c>
    </row>
    <row r="101" ht="36" customHeight="1" spans="1:7">
      <c r="A101" s="304" t="s">
        <v>1395</v>
      </c>
      <c r="B101" s="305" t="s">
        <v>1826</v>
      </c>
      <c r="C101" s="307"/>
      <c r="D101" s="308">
        <v>0</v>
      </c>
      <c r="E101" s="322">
        <f t="shared" si="16"/>
        <v>0</v>
      </c>
      <c r="F101" s="319" t="str">
        <f t="shared" si="10"/>
        <v>否</v>
      </c>
      <c r="G101" s="287" t="str">
        <f t="shared" si="9"/>
        <v>项</v>
      </c>
    </row>
    <row r="102" ht="36" customHeight="1" spans="1:7">
      <c r="A102" s="302" t="s">
        <v>1397</v>
      </c>
      <c r="B102" s="303" t="s">
        <v>1827</v>
      </c>
      <c r="C102" s="309">
        <f>SUM(C103:C105)</f>
        <v>0</v>
      </c>
      <c r="D102" s="309">
        <f>SUM(D103:D105)</f>
        <v>0</v>
      </c>
      <c r="E102" s="322">
        <f t="shared" si="16"/>
        <v>0</v>
      </c>
      <c r="F102" s="319" t="str">
        <f t="shared" si="10"/>
        <v>否</v>
      </c>
      <c r="G102" s="287" t="str">
        <f t="shared" si="9"/>
        <v>款</v>
      </c>
    </row>
    <row r="103" ht="36" customHeight="1" spans="1:7">
      <c r="A103" s="304" t="s">
        <v>1399</v>
      </c>
      <c r="B103" s="305" t="s">
        <v>1796</v>
      </c>
      <c r="C103" s="307"/>
      <c r="D103" s="308">
        <v>0</v>
      </c>
      <c r="E103" s="322">
        <f t="shared" si="16"/>
        <v>0</v>
      </c>
      <c r="F103" s="319" t="str">
        <f t="shared" si="10"/>
        <v>否</v>
      </c>
      <c r="G103" s="287" t="str">
        <f t="shared" si="9"/>
        <v>项</v>
      </c>
    </row>
    <row r="104" ht="36" customHeight="1" spans="1:7">
      <c r="A104" s="304" t="s">
        <v>1400</v>
      </c>
      <c r="B104" s="305" t="s">
        <v>1797</v>
      </c>
      <c r="C104" s="307"/>
      <c r="D104" s="308">
        <v>0</v>
      </c>
      <c r="E104" s="322">
        <f t="shared" si="16"/>
        <v>0</v>
      </c>
      <c r="F104" s="319" t="str">
        <f t="shared" si="10"/>
        <v>否</v>
      </c>
      <c r="G104" s="287" t="str">
        <f t="shared" si="9"/>
        <v>项</v>
      </c>
    </row>
    <row r="105" ht="36" customHeight="1" spans="1:7">
      <c r="A105" s="304" t="s">
        <v>1401</v>
      </c>
      <c r="B105" s="305" t="s">
        <v>1828</v>
      </c>
      <c r="C105" s="307"/>
      <c r="D105" s="308">
        <v>0</v>
      </c>
      <c r="E105" s="322">
        <f t="shared" si="16"/>
        <v>0</v>
      </c>
      <c r="F105" s="319" t="str">
        <f t="shared" si="10"/>
        <v>否</v>
      </c>
      <c r="G105" s="287" t="str">
        <f t="shared" si="9"/>
        <v>项</v>
      </c>
    </row>
    <row r="106" ht="36" customHeight="1" spans="1:7">
      <c r="A106" s="302" t="s">
        <v>1403</v>
      </c>
      <c r="B106" s="303" t="s">
        <v>1829</v>
      </c>
      <c r="C106" s="309">
        <f>SUM(C107:C109)</f>
        <v>0</v>
      </c>
      <c r="D106" s="309">
        <f>SUM(D107:D109)</f>
        <v>0</v>
      </c>
      <c r="E106" s="322">
        <f t="shared" si="16"/>
        <v>0</v>
      </c>
      <c r="F106" s="319" t="str">
        <f t="shared" si="10"/>
        <v>否</v>
      </c>
      <c r="G106" s="287" t="str">
        <f t="shared" si="9"/>
        <v>款</v>
      </c>
    </row>
    <row r="107" ht="36" customHeight="1" spans="1:7">
      <c r="A107" s="304" t="s">
        <v>1405</v>
      </c>
      <c r="B107" s="305" t="s">
        <v>1796</v>
      </c>
      <c r="C107" s="307"/>
      <c r="D107" s="308">
        <v>0</v>
      </c>
      <c r="E107" s="322">
        <f t="shared" si="16"/>
        <v>0</v>
      </c>
      <c r="F107" s="319" t="str">
        <f t="shared" si="10"/>
        <v>否</v>
      </c>
      <c r="G107" s="287" t="str">
        <f t="shared" si="9"/>
        <v>项</v>
      </c>
    </row>
    <row r="108" ht="36" customHeight="1" spans="1:7">
      <c r="A108" s="304" t="s">
        <v>1406</v>
      </c>
      <c r="B108" s="305" t="s">
        <v>1797</v>
      </c>
      <c r="C108" s="307"/>
      <c r="D108" s="308">
        <v>0</v>
      </c>
      <c r="E108" s="322">
        <f t="shared" si="16"/>
        <v>0</v>
      </c>
      <c r="F108" s="319" t="str">
        <f t="shared" si="10"/>
        <v>否</v>
      </c>
      <c r="G108" s="287" t="str">
        <f t="shared" si="9"/>
        <v>项</v>
      </c>
    </row>
    <row r="109" ht="36" customHeight="1" spans="1:7">
      <c r="A109" s="304" t="s">
        <v>1407</v>
      </c>
      <c r="B109" s="305" t="s">
        <v>1830</v>
      </c>
      <c r="C109" s="307"/>
      <c r="D109" s="308">
        <v>0</v>
      </c>
      <c r="E109" s="322">
        <f t="shared" si="16"/>
        <v>0</v>
      </c>
      <c r="F109" s="319" t="str">
        <f t="shared" si="10"/>
        <v>否</v>
      </c>
      <c r="G109" s="287" t="str">
        <f t="shared" si="9"/>
        <v>项</v>
      </c>
    </row>
    <row r="110" ht="36" customHeight="1" spans="1:7">
      <c r="A110" s="302" t="s">
        <v>1409</v>
      </c>
      <c r="B110" s="303" t="s">
        <v>1831</v>
      </c>
      <c r="C110" s="309">
        <f>SUM(C111:C115)</f>
        <v>0</v>
      </c>
      <c r="D110" s="309">
        <f>SUM(D111:D115)</f>
        <v>0</v>
      </c>
      <c r="E110" s="322">
        <f t="shared" si="16"/>
        <v>0</v>
      </c>
      <c r="F110" s="319" t="str">
        <f t="shared" si="10"/>
        <v>否</v>
      </c>
      <c r="G110" s="287" t="str">
        <f t="shared" si="9"/>
        <v>款</v>
      </c>
    </row>
    <row r="111" ht="36" customHeight="1" spans="1:7">
      <c r="A111" s="304" t="s">
        <v>1411</v>
      </c>
      <c r="B111" s="305" t="s">
        <v>1818</v>
      </c>
      <c r="C111" s="307"/>
      <c r="D111" s="308">
        <v>0</v>
      </c>
      <c r="E111" s="322">
        <f t="shared" si="16"/>
        <v>0</v>
      </c>
      <c r="F111" s="319" t="str">
        <f t="shared" si="10"/>
        <v>否</v>
      </c>
      <c r="G111" s="287" t="str">
        <f t="shared" si="9"/>
        <v>项</v>
      </c>
    </row>
    <row r="112" ht="36" customHeight="1" spans="1:7">
      <c r="A112" s="304" t="s">
        <v>1412</v>
      </c>
      <c r="B112" s="305" t="s">
        <v>1819</v>
      </c>
      <c r="C112" s="307"/>
      <c r="D112" s="308">
        <v>0</v>
      </c>
      <c r="E112" s="322">
        <f t="shared" si="16"/>
        <v>0</v>
      </c>
      <c r="F112" s="319" t="str">
        <f t="shared" si="10"/>
        <v>否</v>
      </c>
      <c r="G112" s="287" t="str">
        <f t="shared" si="9"/>
        <v>项</v>
      </c>
    </row>
    <row r="113" ht="36" customHeight="1" spans="1:7">
      <c r="A113" s="304" t="s">
        <v>1413</v>
      </c>
      <c r="B113" s="305" t="s">
        <v>1820</v>
      </c>
      <c r="C113" s="307"/>
      <c r="D113" s="308">
        <v>0</v>
      </c>
      <c r="E113" s="322">
        <f t="shared" si="16"/>
        <v>0</v>
      </c>
      <c r="F113" s="319" t="str">
        <f t="shared" si="10"/>
        <v>否</v>
      </c>
      <c r="G113" s="287" t="str">
        <f t="shared" si="9"/>
        <v>项</v>
      </c>
    </row>
    <row r="114" ht="36" customHeight="1" spans="1:7">
      <c r="A114" s="304" t="s">
        <v>1414</v>
      </c>
      <c r="B114" s="305" t="s">
        <v>1821</v>
      </c>
      <c r="C114" s="307"/>
      <c r="D114" s="308">
        <v>0</v>
      </c>
      <c r="E114" s="322">
        <f t="shared" si="16"/>
        <v>0</v>
      </c>
      <c r="F114" s="319" t="str">
        <f t="shared" si="10"/>
        <v>否</v>
      </c>
      <c r="G114" s="287" t="str">
        <f t="shared" si="9"/>
        <v>项</v>
      </c>
    </row>
    <row r="115" ht="36" customHeight="1" spans="1:7">
      <c r="A115" s="304" t="s">
        <v>1415</v>
      </c>
      <c r="B115" s="305" t="s">
        <v>1832</v>
      </c>
      <c r="C115" s="307"/>
      <c r="D115" s="308">
        <v>0</v>
      </c>
      <c r="E115" s="322">
        <f t="shared" si="16"/>
        <v>0</v>
      </c>
      <c r="F115" s="319" t="str">
        <f t="shared" si="10"/>
        <v>否</v>
      </c>
      <c r="G115" s="287" t="str">
        <f t="shared" si="9"/>
        <v>项</v>
      </c>
    </row>
    <row r="116" ht="36" customHeight="1" spans="1:7">
      <c r="A116" s="302" t="s">
        <v>1417</v>
      </c>
      <c r="B116" s="303" t="s">
        <v>1833</v>
      </c>
      <c r="C116" s="309">
        <f>SUM(C117:C118)</f>
        <v>0</v>
      </c>
      <c r="D116" s="309">
        <f>SUM(D117:D118)</f>
        <v>0</v>
      </c>
      <c r="E116" s="322">
        <f t="shared" si="16"/>
        <v>0</v>
      </c>
      <c r="F116" s="319" t="str">
        <f t="shared" si="10"/>
        <v>否</v>
      </c>
      <c r="G116" s="287" t="str">
        <f t="shared" si="9"/>
        <v>款</v>
      </c>
    </row>
    <row r="117" ht="36" customHeight="1" spans="1:7">
      <c r="A117" s="304" t="s">
        <v>1419</v>
      </c>
      <c r="B117" s="305" t="s">
        <v>1824</v>
      </c>
      <c r="C117" s="307"/>
      <c r="D117" s="308">
        <v>0</v>
      </c>
      <c r="E117" s="322">
        <f t="shared" si="16"/>
        <v>0</v>
      </c>
      <c r="F117" s="319" t="str">
        <f t="shared" si="10"/>
        <v>否</v>
      </c>
      <c r="G117" s="287" t="str">
        <f t="shared" si="9"/>
        <v>项</v>
      </c>
    </row>
    <row r="118" ht="36" customHeight="1" spans="1:7">
      <c r="A118" s="304" t="s">
        <v>1420</v>
      </c>
      <c r="B118" s="305" t="s">
        <v>1834</v>
      </c>
      <c r="C118" s="307"/>
      <c r="D118" s="308">
        <v>0</v>
      </c>
      <c r="E118" s="322">
        <f t="shared" si="16"/>
        <v>0</v>
      </c>
      <c r="F118" s="319" t="str">
        <f t="shared" si="10"/>
        <v>否</v>
      </c>
      <c r="G118" s="287" t="str">
        <f t="shared" si="9"/>
        <v>项</v>
      </c>
    </row>
    <row r="119" ht="36" customHeight="1" spans="1:7">
      <c r="A119" s="302" t="s">
        <v>1422</v>
      </c>
      <c r="B119" s="303" t="s">
        <v>1835</v>
      </c>
      <c r="C119" s="309">
        <f>SUM(C120:C127)</f>
        <v>0</v>
      </c>
      <c r="D119" s="309">
        <f>SUM(D120:D127)</f>
        <v>0</v>
      </c>
      <c r="E119" s="322">
        <f t="shared" si="16"/>
        <v>0</v>
      </c>
      <c r="F119" s="319" t="str">
        <f t="shared" si="10"/>
        <v>否</v>
      </c>
      <c r="G119" s="287" t="str">
        <f t="shared" si="9"/>
        <v>款</v>
      </c>
    </row>
    <row r="120" ht="36" customHeight="1" spans="1:7">
      <c r="A120" s="304" t="s">
        <v>1424</v>
      </c>
      <c r="B120" s="305" t="s">
        <v>1796</v>
      </c>
      <c r="C120" s="307"/>
      <c r="D120" s="308">
        <v>0</v>
      </c>
      <c r="E120" s="322">
        <f t="shared" si="16"/>
        <v>0</v>
      </c>
      <c r="F120" s="319" t="str">
        <f t="shared" si="10"/>
        <v>否</v>
      </c>
      <c r="G120" s="287" t="str">
        <f t="shared" si="9"/>
        <v>项</v>
      </c>
    </row>
    <row r="121" ht="36" customHeight="1" spans="1:7">
      <c r="A121" s="304" t="s">
        <v>1425</v>
      </c>
      <c r="B121" s="305" t="s">
        <v>1797</v>
      </c>
      <c r="C121" s="307"/>
      <c r="D121" s="308">
        <v>0</v>
      </c>
      <c r="E121" s="322">
        <f t="shared" si="16"/>
        <v>0</v>
      </c>
      <c r="F121" s="319" t="str">
        <f t="shared" si="10"/>
        <v>否</v>
      </c>
      <c r="G121" s="287" t="str">
        <f t="shared" si="9"/>
        <v>项</v>
      </c>
    </row>
    <row r="122" ht="36" customHeight="1" spans="1:7">
      <c r="A122" s="304" t="s">
        <v>1426</v>
      </c>
      <c r="B122" s="305" t="s">
        <v>1798</v>
      </c>
      <c r="C122" s="307"/>
      <c r="D122" s="308">
        <v>0</v>
      </c>
      <c r="E122" s="322">
        <f t="shared" si="16"/>
        <v>0</v>
      </c>
      <c r="F122" s="319" t="str">
        <f t="shared" si="10"/>
        <v>否</v>
      </c>
      <c r="G122" s="287" t="str">
        <f t="shared" si="9"/>
        <v>项</v>
      </c>
    </row>
    <row r="123" ht="36" customHeight="1" spans="1:7">
      <c r="A123" s="304" t="s">
        <v>1427</v>
      </c>
      <c r="B123" s="305" t="s">
        <v>1799</v>
      </c>
      <c r="C123" s="307"/>
      <c r="D123" s="308">
        <v>0</v>
      </c>
      <c r="E123" s="322">
        <f t="shared" si="16"/>
        <v>0</v>
      </c>
      <c r="F123" s="319" t="str">
        <f t="shared" si="10"/>
        <v>否</v>
      </c>
      <c r="G123" s="287" t="str">
        <f t="shared" si="9"/>
        <v>项</v>
      </c>
    </row>
    <row r="124" ht="36" customHeight="1" spans="1:7">
      <c r="A124" s="304" t="s">
        <v>1428</v>
      </c>
      <c r="B124" s="305" t="s">
        <v>1802</v>
      </c>
      <c r="C124" s="307"/>
      <c r="D124" s="308">
        <v>0</v>
      </c>
      <c r="E124" s="322">
        <f t="shared" si="16"/>
        <v>0</v>
      </c>
      <c r="F124" s="319" t="str">
        <f t="shared" si="10"/>
        <v>否</v>
      </c>
      <c r="G124" s="287" t="str">
        <f t="shared" si="9"/>
        <v>项</v>
      </c>
    </row>
    <row r="125" ht="36" customHeight="1" spans="1:7">
      <c r="A125" s="304" t="s">
        <v>1429</v>
      </c>
      <c r="B125" s="305" t="s">
        <v>1804</v>
      </c>
      <c r="C125" s="307"/>
      <c r="D125" s="308">
        <v>0</v>
      </c>
      <c r="E125" s="322">
        <f t="shared" si="16"/>
        <v>0</v>
      </c>
      <c r="F125" s="319" t="str">
        <f t="shared" si="10"/>
        <v>否</v>
      </c>
      <c r="G125" s="287" t="str">
        <f t="shared" si="9"/>
        <v>项</v>
      </c>
    </row>
    <row r="126" ht="36" customHeight="1" spans="1:7">
      <c r="A126" s="304" t="s">
        <v>1430</v>
      </c>
      <c r="B126" s="305" t="s">
        <v>1805</v>
      </c>
      <c r="C126" s="307"/>
      <c r="D126" s="308">
        <v>0</v>
      </c>
      <c r="E126" s="322">
        <f t="shared" si="16"/>
        <v>0</v>
      </c>
      <c r="F126" s="319" t="str">
        <f t="shared" si="10"/>
        <v>否</v>
      </c>
      <c r="G126" s="287" t="str">
        <f t="shared" si="9"/>
        <v>项</v>
      </c>
    </row>
    <row r="127" ht="36" customHeight="1" spans="1:7">
      <c r="A127" s="304" t="s">
        <v>1431</v>
      </c>
      <c r="B127" s="305" t="s">
        <v>1836</v>
      </c>
      <c r="C127" s="307"/>
      <c r="D127" s="308">
        <v>0</v>
      </c>
      <c r="E127" s="322">
        <f t="shared" si="16"/>
        <v>0</v>
      </c>
      <c r="F127" s="319" t="str">
        <f t="shared" si="10"/>
        <v>否</v>
      </c>
      <c r="G127" s="287" t="str">
        <f t="shared" si="9"/>
        <v>项</v>
      </c>
    </row>
    <row r="128" ht="36" customHeight="1" spans="1:7">
      <c r="A128" s="302">
        <v>21298</v>
      </c>
      <c r="B128" s="295" t="s">
        <v>1753</v>
      </c>
      <c r="C128" s="307">
        <f>SUM(C129:C130)</f>
        <v>0</v>
      </c>
      <c r="D128" s="307">
        <f>SUM(D129:D130)</f>
        <v>0</v>
      </c>
      <c r="E128" s="322">
        <f t="shared" si="16"/>
        <v>0</v>
      </c>
      <c r="F128" s="319" t="str">
        <f t="shared" si="10"/>
        <v>否</v>
      </c>
      <c r="G128" s="287" t="str">
        <f t="shared" si="9"/>
        <v>款</v>
      </c>
    </row>
    <row r="129" ht="36" customHeight="1" spans="1:7">
      <c r="A129" s="304">
        <v>2129801</v>
      </c>
      <c r="B129" s="298" t="s">
        <v>733</v>
      </c>
      <c r="C129" s="307"/>
      <c r="D129" s="308">
        <v>0</v>
      </c>
      <c r="E129" s="322">
        <f t="shared" si="16"/>
        <v>0</v>
      </c>
      <c r="F129" s="319" t="str">
        <f t="shared" si="10"/>
        <v>否</v>
      </c>
      <c r="G129" s="287" t="str">
        <f t="shared" si="9"/>
        <v>项</v>
      </c>
    </row>
    <row r="130" ht="36" customHeight="1" spans="1:7">
      <c r="A130" s="304">
        <v>2129899</v>
      </c>
      <c r="B130" s="305" t="s">
        <v>738</v>
      </c>
      <c r="C130" s="307"/>
      <c r="D130" s="308">
        <v>0</v>
      </c>
      <c r="E130" s="322">
        <f t="shared" si="16"/>
        <v>0</v>
      </c>
      <c r="F130" s="319" t="str">
        <f t="shared" si="10"/>
        <v>否</v>
      </c>
      <c r="G130" s="287" t="str">
        <f t="shared" si="9"/>
        <v>项</v>
      </c>
    </row>
    <row r="131" ht="36" customHeight="1" spans="1:7">
      <c r="A131" s="302" t="s">
        <v>92</v>
      </c>
      <c r="B131" s="217" t="s">
        <v>1837</v>
      </c>
      <c r="C131" s="256">
        <v>466</v>
      </c>
      <c r="D131" s="256">
        <v>853</v>
      </c>
      <c r="E131" s="321">
        <f t="shared" ref="E131:E133" si="17">IFERROR(D131/C131-1,"")</f>
        <v>0.8305</v>
      </c>
      <c r="F131" s="319" t="str">
        <f t="shared" si="10"/>
        <v>是</v>
      </c>
      <c r="G131" s="287" t="str">
        <f t="shared" si="9"/>
        <v>类</v>
      </c>
    </row>
    <row r="132" ht="36" customHeight="1" spans="1:7">
      <c r="A132" s="302" t="s">
        <v>1434</v>
      </c>
      <c r="B132" s="303" t="s">
        <v>1838</v>
      </c>
      <c r="C132" s="256">
        <v>337</v>
      </c>
      <c r="D132" s="256">
        <v>700</v>
      </c>
      <c r="E132" s="321">
        <f t="shared" si="17"/>
        <v>1.0772</v>
      </c>
      <c r="F132" s="319" t="str">
        <f t="shared" si="10"/>
        <v>是</v>
      </c>
      <c r="G132" s="287" t="str">
        <f t="shared" ref="G132:G195" si="18">IF(LEN(A132)=3,"类",IF(LEN(A132)=5,"款","项"))</f>
        <v>款</v>
      </c>
    </row>
    <row r="133" ht="36" customHeight="1" spans="1:7">
      <c r="A133" s="304" t="s">
        <v>1436</v>
      </c>
      <c r="B133" s="305" t="s">
        <v>1839</v>
      </c>
      <c r="C133" s="306"/>
      <c r="D133" s="306">
        <v>345</v>
      </c>
      <c r="E133" s="168" t="str">
        <f t="shared" si="17"/>
        <v/>
      </c>
      <c r="F133" s="319" t="str">
        <f t="shared" ref="F133:F196" si="19">IF(LEN(A133)=3,"是",IF(B133&lt;&gt;"",IF(SUM(C133:D133)&lt;&gt;0,"是","否"),"是"))</f>
        <v>是</v>
      </c>
      <c r="G133" s="287" t="str">
        <f t="shared" si="18"/>
        <v>项</v>
      </c>
    </row>
    <row r="134" ht="36" customHeight="1" spans="1:7">
      <c r="A134" s="304" t="s">
        <v>1437</v>
      </c>
      <c r="B134" s="305" t="s">
        <v>1840</v>
      </c>
      <c r="C134" s="307"/>
      <c r="D134" s="308">
        <v>0</v>
      </c>
      <c r="E134" s="322">
        <f t="shared" ref="E134:E154" si="20">IF(C134&lt;0,"",IFERROR(D134/C134-1,0))</f>
        <v>0</v>
      </c>
      <c r="F134" s="319" t="str">
        <f t="shared" si="19"/>
        <v>否</v>
      </c>
      <c r="G134" s="287" t="str">
        <f t="shared" si="18"/>
        <v>项</v>
      </c>
    </row>
    <row r="135" ht="36" customHeight="1" spans="1:7">
      <c r="A135" s="304" t="s">
        <v>1439</v>
      </c>
      <c r="B135" s="305" t="s">
        <v>1841</v>
      </c>
      <c r="C135" s="307"/>
      <c r="D135" s="308">
        <v>0</v>
      </c>
      <c r="E135" s="322">
        <f t="shared" si="20"/>
        <v>0</v>
      </c>
      <c r="F135" s="319" t="str">
        <f t="shared" si="19"/>
        <v>否</v>
      </c>
      <c r="G135" s="287" t="str">
        <f t="shared" si="18"/>
        <v>项</v>
      </c>
    </row>
    <row r="136" ht="36" customHeight="1" spans="1:7">
      <c r="A136" s="304" t="s">
        <v>1441</v>
      </c>
      <c r="B136" s="305" t="s">
        <v>1842</v>
      </c>
      <c r="C136" s="306">
        <v>337</v>
      </c>
      <c r="D136" s="306">
        <v>355</v>
      </c>
      <c r="E136" s="168">
        <f>IFERROR(D136/C136-1,"")</f>
        <v>0.0534</v>
      </c>
      <c r="F136" s="319" t="str">
        <f t="shared" si="19"/>
        <v>是</v>
      </c>
      <c r="G136" s="287" t="str">
        <f t="shared" si="18"/>
        <v>项</v>
      </c>
    </row>
    <row r="137" ht="36" customHeight="1" spans="1:7">
      <c r="A137" s="302" t="s">
        <v>1443</v>
      </c>
      <c r="B137" s="303" t="s">
        <v>1843</v>
      </c>
      <c r="C137" s="309">
        <f>SUM(C138:C141)</f>
        <v>0</v>
      </c>
      <c r="D137" s="309">
        <f>SUM(D138:D141)</f>
        <v>0</v>
      </c>
      <c r="E137" s="322">
        <f t="shared" si="20"/>
        <v>0</v>
      </c>
      <c r="F137" s="319" t="str">
        <f t="shared" si="19"/>
        <v>否</v>
      </c>
      <c r="G137" s="287" t="str">
        <f t="shared" si="18"/>
        <v>款</v>
      </c>
    </row>
    <row r="138" ht="36" customHeight="1" spans="1:7">
      <c r="A138" s="304" t="s">
        <v>1445</v>
      </c>
      <c r="B138" s="305" t="s">
        <v>1839</v>
      </c>
      <c r="C138" s="307"/>
      <c r="D138" s="308">
        <v>0</v>
      </c>
      <c r="E138" s="322">
        <f t="shared" si="20"/>
        <v>0</v>
      </c>
      <c r="F138" s="319" t="str">
        <f t="shared" si="19"/>
        <v>否</v>
      </c>
      <c r="G138" s="287" t="str">
        <f t="shared" si="18"/>
        <v>项</v>
      </c>
    </row>
    <row r="139" ht="36" customHeight="1" spans="1:7">
      <c r="A139" s="304" t="s">
        <v>1446</v>
      </c>
      <c r="B139" s="305" t="s">
        <v>1840</v>
      </c>
      <c r="C139" s="307"/>
      <c r="D139" s="308">
        <v>0</v>
      </c>
      <c r="E139" s="322">
        <f t="shared" si="20"/>
        <v>0</v>
      </c>
      <c r="F139" s="319" t="str">
        <f t="shared" si="19"/>
        <v>否</v>
      </c>
      <c r="G139" s="287" t="str">
        <f t="shared" si="18"/>
        <v>项</v>
      </c>
    </row>
    <row r="140" ht="36" customHeight="1" spans="1:7">
      <c r="A140" s="304" t="s">
        <v>1447</v>
      </c>
      <c r="B140" s="305" t="s">
        <v>1844</v>
      </c>
      <c r="C140" s="307"/>
      <c r="D140" s="308">
        <v>0</v>
      </c>
      <c r="E140" s="322">
        <f t="shared" si="20"/>
        <v>0</v>
      </c>
      <c r="F140" s="319" t="str">
        <f t="shared" si="19"/>
        <v>否</v>
      </c>
      <c r="G140" s="287" t="str">
        <f t="shared" si="18"/>
        <v>项</v>
      </c>
    </row>
    <row r="141" ht="36" customHeight="1" spans="1:7">
      <c r="A141" s="304" t="s">
        <v>1449</v>
      </c>
      <c r="B141" s="305" t="s">
        <v>1845</v>
      </c>
      <c r="C141" s="307"/>
      <c r="D141" s="308">
        <v>0</v>
      </c>
      <c r="E141" s="322">
        <f t="shared" si="20"/>
        <v>0</v>
      </c>
      <c r="F141" s="319" t="str">
        <f t="shared" si="19"/>
        <v>否</v>
      </c>
      <c r="G141" s="287" t="str">
        <f t="shared" si="18"/>
        <v>项</v>
      </c>
    </row>
    <row r="142" ht="36" customHeight="1" spans="1:7">
      <c r="A142" s="302" t="s">
        <v>1451</v>
      </c>
      <c r="B142" s="303" t="s">
        <v>1846</v>
      </c>
      <c r="C142" s="324">
        <f>SUM(C143:C146)</f>
        <v>0</v>
      </c>
      <c r="D142" s="324">
        <f>SUM(D143:D146)</f>
        <v>0</v>
      </c>
      <c r="E142" s="322">
        <f t="shared" si="20"/>
        <v>0</v>
      </c>
      <c r="F142" s="319" t="str">
        <f t="shared" si="19"/>
        <v>否</v>
      </c>
      <c r="G142" s="287" t="str">
        <f t="shared" si="18"/>
        <v>款</v>
      </c>
    </row>
    <row r="143" ht="36" customHeight="1" spans="1:7">
      <c r="A143" s="304" t="s">
        <v>1453</v>
      </c>
      <c r="B143" s="305" t="s">
        <v>801</v>
      </c>
      <c r="C143" s="307"/>
      <c r="D143" s="308">
        <v>0</v>
      </c>
      <c r="E143" s="322">
        <f t="shared" si="20"/>
        <v>0</v>
      </c>
      <c r="F143" s="319" t="str">
        <f t="shared" si="19"/>
        <v>否</v>
      </c>
      <c r="G143" s="287" t="str">
        <f t="shared" si="18"/>
        <v>项</v>
      </c>
    </row>
    <row r="144" ht="36" customHeight="1" spans="1:7">
      <c r="A144" s="304" t="s">
        <v>1455</v>
      </c>
      <c r="B144" s="305" t="s">
        <v>1847</v>
      </c>
      <c r="C144" s="307"/>
      <c r="D144" s="308">
        <v>0</v>
      </c>
      <c r="E144" s="322">
        <f t="shared" si="20"/>
        <v>0</v>
      </c>
      <c r="F144" s="319" t="str">
        <f t="shared" si="19"/>
        <v>否</v>
      </c>
      <c r="G144" s="287" t="str">
        <f t="shared" si="18"/>
        <v>项</v>
      </c>
    </row>
    <row r="145" ht="36" customHeight="1" spans="1:7">
      <c r="A145" s="304" t="s">
        <v>1457</v>
      </c>
      <c r="B145" s="305" t="s">
        <v>1848</v>
      </c>
      <c r="C145" s="307"/>
      <c r="D145" s="308">
        <v>0</v>
      </c>
      <c r="E145" s="322">
        <f t="shared" si="20"/>
        <v>0</v>
      </c>
      <c r="F145" s="319" t="str">
        <f t="shared" si="19"/>
        <v>否</v>
      </c>
      <c r="G145" s="287" t="str">
        <f t="shared" si="18"/>
        <v>项</v>
      </c>
    </row>
    <row r="146" ht="36" customHeight="1" spans="1:7">
      <c r="A146" s="304" t="s">
        <v>1459</v>
      </c>
      <c r="B146" s="305" t="s">
        <v>1849</v>
      </c>
      <c r="C146" s="307"/>
      <c r="D146" s="308">
        <v>0</v>
      </c>
      <c r="E146" s="322">
        <f t="shared" si="20"/>
        <v>0</v>
      </c>
      <c r="F146" s="319" t="str">
        <f t="shared" si="19"/>
        <v>否</v>
      </c>
      <c r="G146" s="287" t="str">
        <f t="shared" si="18"/>
        <v>项</v>
      </c>
    </row>
    <row r="147" ht="36" customHeight="1" spans="1:7">
      <c r="A147" s="325">
        <v>21370</v>
      </c>
      <c r="B147" s="303" t="s">
        <v>1850</v>
      </c>
      <c r="C147" s="309">
        <f>SUM(C148:C149)</f>
        <v>0</v>
      </c>
      <c r="D147" s="309">
        <f>SUM(D148:D149)</f>
        <v>0</v>
      </c>
      <c r="E147" s="322">
        <f t="shared" si="20"/>
        <v>0</v>
      </c>
      <c r="F147" s="319" t="str">
        <f t="shared" si="19"/>
        <v>否</v>
      </c>
      <c r="G147" s="287" t="str">
        <f t="shared" si="18"/>
        <v>款</v>
      </c>
    </row>
    <row r="148" ht="36" customHeight="1" spans="1:7">
      <c r="A148" s="326">
        <v>2137001</v>
      </c>
      <c r="B148" s="305" t="s">
        <v>1839</v>
      </c>
      <c r="C148" s="307"/>
      <c r="D148" s="308">
        <v>0</v>
      </c>
      <c r="E148" s="322">
        <f t="shared" si="20"/>
        <v>0</v>
      </c>
      <c r="F148" s="319" t="str">
        <f t="shared" si="19"/>
        <v>否</v>
      </c>
      <c r="G148" s="287" t="str">
        <f t="shared" si="18"/>
        <v>项</v>
      </c>
    </row>
    <row r="149" ht="36" customHeight="1" spans="1:7">
      <c r="A149" s="326">
        <v>2137099</v>
      </c>
      <c r="B149" s="305" t="s">
        <v>1851</v>
      </c>
      <c r="C149" s="307"/>
      <c r="D149" s="308">
        <v>0</v>
      </c>
      <c r="E149" s="322">
        <f t="shared" si="20"/>
        <v>0</v>
      </c>
      <c r="F149" s="319" t="str">
        <f t="shared" si="19"/>
        <v>否</v>
      </c>
      <c r="G149" s="287" t="str">
        <f t="shared" si="18"/>
        <v>项</v>
      </c>
    </row>
    <row r="150" ht="36" customHeight="1" spans="1:7">
      <c r="A150" s="325">
        <v>21371</v>
      </c>
      <c r="B150" s="303" t="s">
        <v>1852</v>
      </c>
      <c r="C150" s="309">
        <f>SUM(C151:C154)</f>
        <v>0</v>
      </c>
      <c r="D150" s="309">
        <f>SUM(D151:D154)</f>
        <v>0</v>
      </c>
      <c r="E150" s="322">
        <f t="shared" si="20"/>
        <v>0</v>
      </c>
      <c r="F150" s="319" t="str">
        <f t="shared" si="19"/>
        <v>否</v>
      </c>
      <c r="G150" s="287" t="str">
        <f t="shared" si="18"/>
        <v>款</v>
      </c>
    </row>
    <row r="151" ht="36" customHeight="1" spans="1:7">
      <c r="A151" s="326">
        <v>2137101</v>
      </c>
      <c r="B151" s="305" t="s">
        <v>801</v>
      </c>
      <c r="C151" s="307"/>
      <c r="D151" s="308">
        <v>0</v>
      </c>
      <c r="E151" s="322">
        <f t="shared" si="20"/>
        <v>0</v>
      </c>
      <c r="F151" s="319" t="str">
        <f t="shared" si="19"/>
        <v>否</v>
      </c>
      <c r="G151" s="287" t="str">
        <f t="shared" si="18"/>
        <v>项</v>
      </c>
    </row>
    <row r="152" ht="36" customHeight="1" spans="1:7">
      <c r="A152" s="326">
        <v>2137102</v>
      </c>
      <c r="B152" s="305" t="s">
        <v>1853</v>
      </c>
      <c r="C152" s="307"/>
      <c r="D152" s="308">
        <v>0</v>
      </c>
      <c r="E152" s="322">
        <f t="shared" si="20"/>
        <v>0</v>
      </c>
      <c r="F152" s="319" t="str">
        <f t="shared" si="19"/>
        <v>否</v>
      </c>
      <c r="G152" s="287" t="str">
        <f t="shared" si="18"/>
        <v>项</v>
      </c>
    </row>
    <row r="153" ht="36" customHeight="1" spans="1:7">
      <c r="A153" s="326">
        <v>2137103</v>
      </c>
      <c r="B153" s="305" t="s">
        <v>1848</v>
      </c>
      <c r="C153" s="307"/>
      <c r="D153" s="308">
        <v>0</v>
      </c>
      <c r="E153" s="322">
        <f t="shared" si="20"/>
        <v>0</v>
      </c>
      <c r="F153" s="319" t="str">
        <f t="shared" si="19"/>
        <v>否</v>
      </c>
      <c r="G153" s="287" t="str">
        <f t="shared" si="18"/>
        <v>项</v>
      </c>
    </row>
    <row r="154" ht="36" customHeight="1" spans="1:7">
      <c r="A154" s="326">
        <v>2137199</v>
      </c>
      <c r="B154" s="305" t="s">
        <v>1854</v>
      </c>
      <c r="C154" s="307"/>
      <c r="D154" s="308">
        <v>0</v>
      </c>
      <c r="E154" s="322">
        <f t="shared" si="20"/>
        <v>0</v>
      </c>
      <c r="F154" s="319" t="str">
        <f t="shared" si="19"/>
        <v>否</v>
      </c>
      <c r="G154" s="287" t="str">
        <f t="shared" si="18"/>
        <v>项</v>
      </c>
    </row>
    <row r="155" ht="36" customHeight="1" spans="1:7">
      <c r="A155" s="326">
        <v>21372</v>
      </c>
      <c r="B155" s="303" t="s">
        <v>1855</v>
      </c>
      <c r="C155" s="311">
        <v>129</v>
      </c>
      <c r="D155" s="311">
        <v>153</v>
      </c>
      <c r="E155" s="321">
        <f>IFERROR(D155/C155-1,"")</f>
        <v>0.186</v>
      </c>
      <c r="F155" s="319" t="str">
        <f t="shared" si="19"/>
        <v>是</v>
      </c>
      <c r="G155" s="287" t="str">
        <f t="shared" si="18"/>
        <v>款</v>
      </c>
    </row>
    <row r="156" ht="36" customHeight="1" spans="1:7">
      <c r="A156" s="326">
        <v>2137201</v>
      </c>
      <c r="B156" s="305" t="s">
        <v>1856</v>
      </c>
      <c r="C156" s="306">
        <v>129</v>
      </c>
      <c r="D156" s="306">
        <v>153</v>
      </c>
      <c r="E156" s="168">
        <f>IFERROR(D156/C156-1,"")</f>
        <v>0.186</v>
      </c>
      <c r="F156" s="319" t="str">
        <f t="shared" si="19"/>
        <v>是</v>
      </c>
      <c r="G156" s="287" t="str">
        <f t="shared" si="18"/>
        <v>项</v>
      </c>
    </row>
    <row r="157" ht="36" customHeight="1" spans="1:7">
      <c r="A157" s="326">
        <v>2137202</v>
      </c>
      <c r="B157" s="305" t="s">
        <v>1839</v>
      </c>
      <c r="C157" s="307"/>
      <c r="D157" s="308">
        <v>0</v>
      </c>
      <c r="E157" s="322">
        <f t="shared" ref="E157:E169" si="21">IF(C157&lt;0,"",IFERROR(D157/C157-1,0))</f>
        <v>0</v>
      </c>
      <c r="F157" s="319" t="str">
        <f t="shared" si="19"/>
        <v>否</v>
      </c>
      <c r="G157" s="287" t="str">
        <f t="shared" si="18"/>
        <v>项</v>
      </c>
    </row>
    <row r="158" ht="36" customHeight="1" spans="1:7">
      <c r="A158" s="326">
        <v>2137299</v>
      </c>
      <c r="B158" s="305" t="s">
        <v>1857</v>
      </c>
      <c r="C158" s="307"/>
      <c r="D158" s="308">
        <v>0</v>
      </c>
      <c r="E158" s="322">
        <f t="shared" si="21"/>
        <v>0</v>
      </c>
      <c r="F158" s="319" t="str">
        <f t="shared" si="19"/>
        <v>否</v>
      </c>
      <c r="G158" s="287" t="str">
        <f t="shared" si="18"/>
        <v>项</v>
      </c>
    </row>
    <row r="159" ht="36" customHeight="1" spans="1:7">
      <c r="A159" s="326">
        <v>21373</v>
      </c>
      <c r="B159" s="303" t="s">
        <v>1858</v>
      </c>
      <c r="C159" s="309">
        <f>SUM(C160:C162)</f>
        <v>0</v>
      </c>
      <c r="D159" s="309">
        <f>SUM(D160:D162)</f>
        <v>0</v>
      </c>
      <c r="E159" s="322">
        <f t="shared" si="21"/>
        <v>0</v>
      </c>
      <c r="F159" s="319" t="str">
        <f t="shared" si="19"/>
        <v>否</v>
      </c>
      <c r="G159" s="287" t="str">
        <f t="shared" si="18"/>
        <v>款</v>
      </c>
    </row>
    <row r="160" ht="36" customHeight="1" spans="1:7">
      <c r="A160" s="326">
        <v>2137301</v>
      </c>
      <c r="B160" s="305" t="s">
        <v>1856</v>
      </c>
      <c r="C160" s="307"/>
      <c r="D160" s="308">
        <v>0</v>
      </c>
      <c r="E160" s="322">
        <f t="shared" si="21"/>
        <v>0</v>
      </c>
      <c r="F160" s="319" t="str">
        <f t="shared" si="19"/>
        <v>否</v>
      </c>
      <c r="G160" s="287" t="str">
        <f t="shared" si="18"/>
        <v>项</v>
      </c>
    </row>
    <row r="161" ht="36" customHeight="1" spans="1:7">
      <c r="A161" s="326">
        <v>2137302</v>
      </c>
      <c r="B161" s="305" t="s">
        <v>1839</v>
      </c>
      <c r="C161" s="307"/>
      <c r="D161" s="308">
        <v>0</v>
      </c>
      <c r="E161" s="322">
        <f t="shared" si="21"/>
        <v>0</v>
      </c>
      <c r="F161" s="319" t="str">
        <f t="shared" si="19"/>
        <v>否</v>
      </c>
      <c r="G161" s="287" t="str">
        <f t="shared" si="18"/>
        <v>项</v>
      </c>
    </row>
    <row r="162" ht="36" customHeight="1" spans="1:7">
      <c r="A162" s="326">
        <v>2137399</v>
      </c>
      <c r="B162" s="305" t="s">
        <v>1859</v>
      </c>
      <c r="C162" s="307"/>
      <c r="D162" s="308">
        <v>0</v>
      </c>
      <c r="E162" s="322">
        <f t="shared" si="21"/>
        <v>0</v>
      </c>
      <c r="F162" s="319" t="str">
        <f t="shared" si="19"/>
        <v>否</v>
      </c>
      <c r="G162" s="287" t="str">
        <f t="shared" si="18"/>
        <v>项</v>
      </c>
    </row>
    <row r="163" ht="36" customHeight="1" spans="1:7">
      <c r="A163" s="325">
        <v>21374</v>
      </c>
      <c r="B163" s="303" t="s">
        <v>1860</v>
      </c>
      <c r="C163" s="309">
        <f>SUM(C164:C165)</f>
        <v>0</v>
      </c>
      <c r="D163" s="309">
        <f>SUM(D164:D165)</f>
        <v>0</v>
      </c>
      <c r="E163" s="322">
        <f t="shared" si="21"/>
        <v>0</v>
      </c>
      <c r="F163" s="319" t="str">
        <f t="shared" si="19"/>
        <v>否</v>
      </c>
      <c r="G163" s="287" t="str">
        <f t="shared" si="18"/>
        <v>款</v>
      </c>
    </row>
    <row r="164" ht="36" customHeight="1" spans="1:7">
      <c r="A164" s="326">
        <v>2137401</v>
      </c>
      <c r="B164" s="305" t="s">
        <v>1839</v>
      </c>
      <c r="C164" s="307"/>
      <c r="D164" s="308">
        <v>0</v>
      </c>
      <c r="E164" s="322">
        <f t="shared" si="21"/>
        <v>0</v>
      </c>
      <c r="F164" s="319" t="str">
        <f t="shared" si="19"/>
        <v>否</v>
      </c>
      <c r="G164" s="287" t="str">
        <f t="shared" si="18"/>
        <v>项</v>
      </c>
    </row>
    <row r="165" ht="36" customHeight="1" spans="1:7">
      <c r="A165" s="326">
        <v>2137499</v>
      </c>
      <c r="B165" s="305" t="s">
        <v>1861</v>
      </c>
      <c r="C165" s="307"/>
      <c r="D165" s="308">
        <v>0</v>
      </c>
      <c r="E165" s="322">
        <f t="shared" si="21"/>
        <v>0</v>
      </c>
      <c r="F165" s="319" t="str">
        <f t="shared" si="19"/>
        <v>否</v>
      </c>
      <c r="G165" s="287" t="str">
        <f t="shared" si="18"/>
        <v>项</v>
      </c>
    </row>
    <row r="166" ht="36" customHeight="1" spans="1:7">
      <c r="A166" s="325">
        <v>21398</v>
      </c>
      <c r="B166" s="295" t="s">
        <v>1753</v>
      </c>
      <c r="C166" s="309">
        <f>SUM(C167:C169)</f>
        <v>0</v>
      </c>
      <c r="D166" s="309">
        <f>SUM(D167:D169)</f>
        <v>0</v>
      </c>
      <c r="E166" s="322">
        <f t="shared" si="21"/>
        <v>0</v>
      </c>
      <c r="F166" s="319" t="str">
        <f t="shared" si="19"/>
        <v>否</v>
      </c>
      <c r="G166" s="287" t="str">
        <f t="shared" si="18"/>
        <v>款</v>
      </c>
    </row>
    <row r="167" ht="36" customHeight="1" spans="1:7">
      <c r="A167" s="326">
        <v>2139801</v>
      </c>
      <c r="B167" s="298" t="s">
        <v>1862</v>
      </c>
      <c r="C167" s="307"/>
      <c r="D167" s="308">
        <v>0</v>
      </c>
      <c r="E167" s="322">
        <f t="shared" si="21"/>
        <v>0</v>
      </c>
      <c r="F167" s="319" t="str">
        <f t="shared" si="19"/>
        <v>否</v>
      </c>
      <c r="G167" s="287" t="str">
        <f t="shared" si="18"/>
        <v>项</v>
      </c>
    </row>
    <row r="168" ht="36" customHeight="1" spans="1:7">
      <c r="A168" s="326">
        <v>2139802</v>
      </c>
      <c r="B168" s="298" t="s">
        <v>1863</v>
      </c>
      <c r="C168" s="307"/>
      <c r="D168" s="308">
        <v>0</v>
      </c>
      <c r="E168" s="322">
        <f t="shared" si="21"/>
        <v>0</v>
      </c>
      <c r="F168" s="319" t="str">
        <f t="shared" si="19"/>
        <v>否</v>
      </c>
      <c r="G168" s="287" t="str">
        <f t="shared" si="18"/>
        <v>项</v>
      </c>
    </row>
    <row r="169" ht="36" customHeight="1" spans="1:7">
      <c r="A169" s="326">
        <v>2139899</v>
      </c>
      <c r="B169" s="298" t="s">
        <v>831</v>
      </c>
      <c r="C169" s="307"/>
      <c r="D169" s="308">
        <v>0</v>
      </c>
      <c r="E169" s="322">
        <f t="shared" si="21"/>
        <v>0</v>
      </c>
      <c r="F169" s="319" t="str">
        <f t="shared" si="19"/>
        <v>否</v>
      </c>
      <c r="G169" s="287" t="str">
        <f t="shared" si="18"/>
        <v>项</v>
      </c>
    </row>
    <row r="170" ht="36" customHeight="1" spans="1:7">
      <c r="A170" s="302" t="s">
        <v>94</v>
      </c>
      <c r="B170" s="217" t="s">
        <v>1864</v>
      </c>
      <c r="C170" s="256">
        <v>0</v>
      </c>
      <c r="D170" s="256">
        <v>0</v>
      </c>
      <c r="E170" s="168" t="str">
        <f>IFERROR(D170/C170-1,"")</f>
        <v/>
      </c>
      <c r="F170" s="319" t="str">
        <f t="shared" si="19"/>
        <v>是</v>
      </c>
      <c r="G170" s="287" t="str">
        <f t="shared" si="18"/>
        <v>类</v>
      </c>
    </row>
    <row r="171" ht="36" customHeight="1" spans="1:7">
      <c r="A171" s="302" t="s">
        <v>1467</v>
      </c>
      <c r="B171" s="303" t="s">
        <v>1865</v>
      </c>
      <c r="C171" s="309">
        <f>SUM(C172:C175)</f>
        <v>0</v>
      </c>
      <c r="D171" s="309">
        <f>SUM(D172:D175)</f>
        <v>0</v>
      </c>
      <c r="E171" s="322">
        <f t="shared" ref="E171:E219" si="22">IF(C171&lt;0,"",IFERROR(D171/C171-1,0))</f>
        <v>0</v>
      </c>
      <c r="F171" s="319" t="str">
        <f t="shared" si="19"/>
        <v>否</v>
      </c>
      <c r="G171" s="287" t="str">
        <f t="shared" si="18"/>
        <v>款</v>
      </c>
    </row>
    <row r="172" ht="36" customHeight="1" spans="1:7">
      <c r="A172" s="304" t="s">
        <v>1469</v>
      </c>
      <c r="B172" s="305" t="s">
        <v>837</v>
      </c>
      <c r="C172" s="307"/>
      <c r="D172" s="308">
        <v>0</v>
      </c>
      <c r="E172" s="322">
        <f t="shared" si="22"/>
        <v>0</v>
      </c>
      <c r="F172" s="319" t="str">
        <f t="shared" si="19"/>
        <v>否</v>
      </c>
      <c r="G172" s="287" t="str">
        <f t="shared" si="18"/>
        <v>项</v>
      </c>
    </row>
    <row r="173" ht="36" customHeight="1" spans="1:7">
      <c r="A173" s="304" t="s">
        <v>1471</v>
      </c>
      <c r="B173" s="305" t="s">
        <v>838</v>
      </c>
      <c r="C173" s="307"/>
      <c r="D173" s="308">
        <v>0</v>
      </c>
      <c r="E173" s="322">
        <f t="shared" si="22"/>
        <v>0</v>
      </c>
      <c r="F173" s="319" t="str">
        <f t="shared" si="19"/>
        <v>否</v>
      </c>
      <c r="G173" s="287" t="str">
        <f t="shared" si="18"/>
        <v>项</v>
      </c>
    </row>
    <row r="174" ht="36" customHeight="1" spans="1:7">
      <c r="A174" s="304" t="s">
        <v>1473</v>
      </c>
      <c r="B174" s="305" t="s">
        <v>1866</v>
      </c>
      <c r="C174" s="307"/>
      <c r="D174" s="308">
        <v>0</v>
      </c>
      <c r="E174" s="322">
        <f t="shared" si="22"/>
        <v>0</v>
      </c>
      <c r="F174" s="319" t="str">
        <f t="shared" si="19"/>
        <v>否</v>
      </c>
      <c r="G174" s="287" t="str">
        <f t="shared" si="18"/>
        <v>项</v>
      </c>
    </row>
    <row r="175" ht="36" customHeight="1" spans="1:7">
      <c r="A175" s="304" t="s">
        <v>1475</v>
      </c>
      <c r="B175" s="305" t="s">
        <v>1867</v>
      </c>
      <c r="C175" s="307"/>
      <c r="D175" s="308">
        <v>0</v>
      </c>
      <c r="E175" s="322">
        <f t="shared" si="22"/>
        <v>0</v>
      </c>
      <c r="F175" s="319" t="str">
        <f t="shared" si="19"/>
        <v>否</v>
      </c>
      <c r="G175" s="287" t="str">
        <f t="shared" si="18"/>
        <v>项</v>
      </c>
    </row>
    <row r="176" ht="36" customHeight="1" spans="1:7">
      <c r="A176" s="302" t="s">
        <v>1477</v>
      </c>
      <c r="B176" s="303" t="s">
        <v>1868</v>
      </c>
      <c r="C176" s="327">
        <f>SUM(C177:C180)</f>
        <v>0</v>
      </c>
      <c r="D176" s="327">
        <f>SUM(D177:D180)</f>
        <v>0</v>
      </c>
      <c r="E176" s="322">
        <f t="shared" si="22"/>
        <v>0</v>
      </c>
      <c r="F176" s="319" t="str">
        <f t="shared" si="19"/>
        <v>否</v>
      </c>
      <c r="G176" s="287" t="str">
        <f t="shared" si="18"/>
        <v>款</v>
      </c>
    </row>
    <row r="177" ht="36" customHeight="1" spans="1:7">
      <c r="A177" s="304" t="s">
        <v>1479</v>
      </c>
      <c r="B177" s="305" t="s">
        <v>1866</v>
      </c>
      <c r="C177" s="307"/>
      <c r="D177" s="308">
        <v>0</v>
      </c>
      <c r="E177" s="322">
        <f t="shared" si="22"/>
        <v>0</v>
      </c>
      <c r="F177" s="319" t="str">
        <f t="shared" si="19"/>
        <v>否</v>
      </c>
      <c r="G177" s="287" t="str">
        <f t="shared" si="18"/>
        <v>项</v>
      </c>
    </row>
    <row r="178" ht="36" customHeight="1" spans="1:7">
      <c r="A178" s="304" t="s">
        <v>1480</v>
      </c>
      <c r="B178" s="305" t="s">
        <v>1869</v>
      </c>
      <c r="C178" s="307"/>
      <c r="D178" s="308">
        <v>0</v>
      </c>
      <c r="E178" s="322">
        <f t="shared" si="22"/>
        <v>0</v>
      </c>
      <c r="F178" s="319" t="str">
        <f t="shared" si="19"/>
        <v>否</v>
      </c>
      <c r="G178" s="287" t="str">
        <f t="shared" si="18"/>
        <v>项</v>
      </c>
    </row>
    <row r="179" ht="36" customHeight="1" spans="1:7">
      <c r="A179" s="304" t="s">
        <v>1482</v>
      </c>
      <c r="B179" s="305" t="s">
        <v>1870</v>
      </c>
      <c r="C179" s="307"/>
      <c r="D179" s="308">
        <v>0</v>
      </c>
      <c r="E179" s="322">
        <f t="shared" si="22"/>
        <v>0</v>
      </c>
      <c r="F179" s="319" t="str">
        <f t="shared" si="19"/>
        <v>否</v>
      </c>
      <c r="G179" s="287" t="str">
        <f t="shared" si="18"/>
        <v>项</v>
      </c>
    </row>
    <row r="180" ht="36" customHeight="1" spans="1:7">
      <c r="A180" s="304" t="s">
        <v>1484</v>
      </c>
      <c r="B180" s="305" t="s">
        <v>1871</v>
      </c>
      <c r="C180" s="307"/>
      <c r="D180" s="308">
        <v>0</v>
      </c>
      <c r="E180" s="322">
        <f t="shared" si="22"/>
        <v>0</v>
      </c>
      <c r="F180" s="319" t="str">
        <f t="shared" si="19"/>
        <v>否</v>
      </c>
      <c r="G180" s="287" t="str">
        <f t="shared" si="18"/>
        <v>项</v>
      </c>
    </row>
    <row r="181" ht="36" customHeight="1" spans="1:7">
      <c r="A181" s="302" t="s">
        <v>1496</v>
      </c>
      <c r="B181" s="303" t="s">
        <v>1872</v>
      </c>
      <c r="C181" s="309">
        <f>SUM(C182:C189)</f>
        <v>0</v>
      </c>
      <c r="D181" s="309">
        <f>SUM(D182:D189)</f>
        <v>0</v>
      </c>
      <c r="E181" s="322">
        <f t="shared" si="22"/>
        <v>0</v>
      </c>
      <c r="F181" s="319" t="str">
        <f t="shared" si="19"/>
        <v>否</v>
      </c>
      <c r="G181" s="287" t="str">
        <f t="shared" si="18"/>
        <v>款</v>
      </c>
    </row>
    <row r="182" ht="36" customHeight="1" spans="1:7">
      <c r="A182" s="304" t="s">
        <v>1498</v>
      </c>
      <c r="B182" s="305" t="s">
        <v>1873</v>
      </c>
      <c r="C182" s="307"/>
      <c r="D182" s="308">
        <v>0</v>
      </c>
      <c r="E182" s="322">
        <f t="shared" si="22"/>
        <v>0</v>
      </c>
      <c r="F182" s="319" t="str">
        <f t="shared" si="19"/>
        <v>否</v>
      </c>
      <c r="G182" s="287" t="str">
        <f t="shared" si="18"/>
        <v>项</v>
      </c>
    </row>
    <row r="183" ht="36" customHeight="1" spans="1:7">
      <c r="A183" s="304" t="s">
        <v>1500</v>
      </c>
      <c r="B183" s="305" t="s">
        <v>1874</v>
      </c>
      <c r="C183" s="307"/>
      <c r="D183" s="308">
        <v>0</v>
      </c>
      <c r="E183" s="322">
        <f t="shared" si="22"/>
        <v>0</v>
      </c>
      <c r="F183" s="319" t="str">
        <f t="shared" si="19"/>
        <v>否</v>
      </c>
      <c r="G183" s="287" t="str">
        <f t="shared" si="18"/>
        <v>项</v>
      </c>
    </row>
    <row r="184" ht="36" customHeight="1" spans="1:7">
      <c r="A184" s="304" t="s">
        <v>1502</v>
      </c>
      <c r="B184" s="305" t="s">
        <v>1875</v>
      </c>
      <c r="C184" s="307"/>
      <c r="D184" s="308">
        <v>0</v>
      </c>
      <c r="E184" s="322">
        <f t="shared" si="22"/>
        <v>0</v>
      </c>
      <c r="F184" s="319" t="str">
        <f t="shared" si="19"/>
        <v>否</v>
      </c>
      <c r="G184" s="287" t="str">
        <f t="shared" si="18"/>
        <v>项</v>
      </c>
    </row>
    <row r="185" ht="36" customHeight="1" spans="1:7">
      <c r="A185" s="304" t="s">
        <v>1504</v>
      </c>
      <c r="B185" s="305" t="s">
        <v>1876</v>
      </c>
      <c r="C185" s="307"/>
      <c r="D185" s="308">
        <v>0</v>
      </c>
      <c r="E185" s="322">
        <f t="shared" si="22"/>
        <v>0</v>
      </c>
      <c r="F185" s="319" t="str">
        <f t="shared" si="19"/>
        <v>否</v>
      </c>
      <c r="G185" s="287" t="str">
        <f t="shared" si="18"/>
        <v>项</v>
      </c>
    </row>
    <row r="186" ht="36" customHeight="1" spans="1:7">
      <c r="A186" s="304" t="s">
        <v>1506</v>
      </c>
      <c r="B186" s="305" t="s">
        <v>1877</v>
      </c>
      <c r="C186" s="307"/>
      <c r="D186" s="308">
        <v>0</v>
      </c>
      <c r="E186" s="322">
        <f t="shared" si="22"/>
        <v>0</v>
      </c>
      <c r="F186" s="319" t="str">
        <f t="shared" si="19"/>
        <v>否</v>
      </c>
      <c r="G186" s="287" t="str">
        <f t="shared" si="18"/>
        <v>项</v>
      </c>
    </row>
    <row r="187" ht="36" customHeight="1" spans="1:7">
      <c r="A187" s="304" t="s">
        <v>1508</v>
      </c>
      <c r="B187" s="305" t="s">
        <v>1878</v>
      </c>
      <c r="C187" s="307"/>
      <c r="D187" s="308">
        <v>0</v>
      </c>
      <c r="E187" s="322">
        <f t="shared" si="22"/>
        <v>0</v>
      </c>
      <c r="F187" s="319" t="str">
        <f t="shared" si="19"/>
        <v>否</v>
      </c>
      <c r="G187" s="287" t="str">
        <f t="shared" si="18"/>
        <v>项</v>
      </c>
    </row>
    <row r="188" ht="36" customHeight="1" spans="1:7">
      <c r="A188" s="304" t="s">
        <v>1510</v>
      </c>
      <c r="B188" s="305" t="s">
        <v>1879</v>
      </c>
      <c r="C188" s="307"/>
      <c r="D188" s="308">
        <v>0</v>
      </c>
      <c r="E188" s="322">
        <f t="shared" si="22"/>
        <v>0</v>
      </c>
      <c r="F188" s="319" t="str">
        <f t="shared" si="19"/>
        <v>否</v>
      </c>
      <c r="G188" s="287" t="str">
        <f t="shared" si="18"/>
        <v>项</v>
      </c>
    </row>
    <row r="189" ht="36" customHeight="1" spans="1:7">
      <c r="A189" s="304" t="s">
        <v>1512</v>
      </c>
      <c r="B189" s="305" t="s">
        <v>1880</v>
      </c>
      <c r="C189" s="307"/>
      <c r="D189" s="308">
        <v>0</v>
      </c>
      <c r="E189" s="322">
        <f t="shared" si="22"/>
        <v>0</v>
      </c>
      <c r="F189" s="319" t="str">
        <f t="shared" si="19"/>
        <v>否</v>
      </c>
      <c r="G189" s="287" t="str">
        <f t="shared" si="18"/>
        <v>项</v>
      </c>
    </row>
    <row r="190" ht="36" customHeight="1" spans="1:7">
      <c r="A190" s="302" t="s">
        <v>1514</v>
      </c>
      <c r="B190" s="303" t="s">
        <v>1881</v>
      </c>
      <c r="C190" s="309">
        <f>SUM(C191:C196)</f>
        <v>0</v>
      </c>
      <c r="D190" s="309">
        <f>SUM(D191:D196)</f>
        <v>0</v>
      </c>
      <c r="E190" s="322">
        <f t="shared" si="22"/>
        <v>0</v>
      </c>
      <c r="F190" s="319" t="str">
        <f t="shared" si="19"/>
        <v>否</v>
      </c>
      <c r="G190" s="287" t="str">
        <f t="shared" si="18"/>
        <v>款</v>
      </c>
    </row>
    <row r="191" ht="36" customHeight="1" spans="1:7">
      <c r="A191" s="304" t="s">
        <v>1516</v>
      </c>
      <c r="B191" s="305" t="s">
        <v>1882</v>
      </c>
      <c r="C191" s="307"/>
      <c r="D191" s="308">
        <v>0</v>
      </c>
      <c r="E191" s="322">
        <f t="shared" si="22"/>
        <v>0</v>
      </c>
      <c r="F191" s="319" t="str">
        <f t="shared" si="19"/>
        <v>否</v>
      </c>
      <c r="G191" s="287" t="str">
        <f t="shared" si="18"/>
        <v>项</v>
      </c>
    </row>
    <row r="192" ht="36" customHeight="1" spans="1:7">
      <c r="A192" s="304" t="s">
        <v>1518</v>
      </c>
      <c r="B192" s="305" t="s">
        <v>1883</v>
      </c>
      <c r="C192" s="307"/>
      <c r="D192" s="308">
        <v>0</v>
      </c>
      <c r="E192" s="322">
        <f t="shared" si="22"/>
        <v>0</v>
      </c>
      <c r="F192" s="319" t="str">
        <f t="shared" si="19"/>
        <v>否</v>
      </c>
      <c r="G192" s="287" t="str">
        <f t="shared" si="18"/>
        <v>项</v>
      </c>
    </row>
    <row r="193" ht="36" customHeight="1" spans="1:7">
      <c r="A193" s="304" t="s">
        <v>1520</v>
      </c>
      <c r="B193" s="305" t="s">
        <v>1884</v>
      </c>
      <c r="C193" s="307"/>
      <c r="D193" s="308">
        <v>0</v>
      </c>
      <c r="E193" s="322">
        <f t="shared" si="22"/>
        <v>0</v>
      </c>
      <c r="F193" s="319" t="str">
        <f t="shared" si="19"/>
        <v>否</v>
      </c>
      <c r="G193" s="287" t="str">
        <f t="shared" si="18"/>
        <v>项</v>
      </c>
    </row>
    <row r="194" ht="36" customHeight="1" spans="1:7">
      <c r="A194" s="304" t="s">
        <v>1522</v>
      </c>
      <c r="B194" s="305" t="s">
        <v>1885</v>
      </c>
      <c r="C194" s="307"/>
      <c r="D194" s="308">
        <v>0</v>
      </c>
      <c r="E194" s="322">
        <f t="shared" si="22"/>
        <v>0</v>
      </c>
      <c r="F194" s="319" t="str">
        <f t="shared" si="19"/>
        <v>否</v>
      </c>
      <c r="G194" s="287" t="str">
        <f t="shared" si="18"/>
        <v>项</v>
      </c>
    </row>
    <row r="195" ht="36" customHeight="1" spans="1:7">
      <c r="A195" s="304" t="s">
        <v>1524</v>
      </c>
      <c r="B195" s="305" t="s">
        <v>1886</v>
      </c>
      <c r="C195" s="307"/>
      <c r="D195" s="308">
        <v>0</v>
      </c>
      <c r="E195" s="322">
        <f t="shared" si="22"/>
        <v>0</v>
      </c>
      <c r="F195" s="319" t="str">
        <f t="shared" si="19"/>
        <v>否</v>
      </c>
      <c r="G195" s="287" t="str">
        <f t="shared" si="18"/>
        <v>项</v>
      </c>
    </row>
    <row r="196" ht="36" customHeight="1" spans="1:7">
      <c r="A196" s="304" t="s">
        <v>1526</v>
      </c>
      <c r="B196" s="305" t="s">
        <v>1887</v>
      </c>
      <c r="C196" s="307"/>
      <c r="D196" s="308">
        <v>0</v>
      </c>
      <c r="E196" s="322">
        <f t="shared" si="22"/>
        <v>0</v>
      </c>
      <c r="F196" s="319" t="str">
        <f t="shared" si="19"/>
        <v>否</v>
      </c>
      <c r="G196" s="287" t="str">
        <f t="shared" ref="G196:G259" si="23">IF(LEN(A196)=3,"类",IF(LEN(A196)=5,"款","项"))</f>
        <v>项</v>
      </c>
    </row>
    <row r="197" ht="36" customHeight="1" spans="1:7">
      <c r="A197" s="302" t="s">
        <v>1528</v>
      </c>
      <c r="B197" s="303" t="s">
        <v>1888</v>
      </c>
      <c r="C197" s="324">
        <f>SUM(C198:C206)</f>
        <v>0</v>
      </c>
      <c r="D197" s="324">
        <f>SUM(D198:D206)</f>
        <v>0</v>
      </c>
      <c r="E197" s="322">
        <f t="shared" si="22"/>
        <v>0</v>
      </c>
      <c r="F197" s="319" t="str">
        <f t="shared" ref="F197:F260" si="24">IF(LEN(A197)=3,"是",IF(B197&lt;&gt;"",IF(SUM(C197:D197)&lt;&gt;0,"是","否"),"是"))</f>
        <v>否</v>
      </c>
      <c r="G197" s="287" t="str">
        <f t="shared" si="23"/>
        <v>款</v>
      </c>
    </row>
    <row r="198" ht="36" customHeight="1" spans="1:7">
      <c r="A198" s="304" t="s">
        <v>1530</v>
      </c>
      <c r="B198" s="305" t="s">
        <v>1889</v>
      </c>
      <c r="C198" s="307"/>
      <c r="D198" s="308">
        <v>0</v>
      </c>
      <c r="E198" s="322">
        <f t="shared" si="22"/>
        <v>0</v>
      </c>
      <c r="F198" s="319" t="str">
        <f t="shared" si="24"/>
        <v>否</v>
      </c>
      <c r="G198" s="287" t="str">
        <f t="shared" si="23"/>
        <v>项</v>
      </c>
    </row>
    <row r="199" ht="36" customHeight="1" spans="1:7">
      <c r="A199" s="304" t="s">
        <v>1532</v>
      </c>
      <c r="B199" s="305" t="s">
        <v>863</v>
      </c>
      <c r="C199" s="307"/>
      <c r="D199" s="308">
        <v>0</v>
      </c>
      <c r="E199" s="322">
        <f t="shared" si="22"/>
        <v>0</v>
      </c>
      <c r="F199" s="319" t="str">
        <f t="shared" si="24"/>
        <v>否</v>
      </c>
      <c r="G199" s="287" t="str">
        <f t="shared" si="23"/>
        <v>项</v>
      </c>
    </row>
    <row r="200" ht="36" customHeight="1" spans="1:7">
      <c r="A200" s="304" t="s">
        <v>1534</v>
      </c>
      <c r="B200" s="305" t="s">
        <v>1890</v>
      </c>
      <c r="C200" s="307"/>
      <c r="D200" s="308">
        <v>0</v>
      </c>
      <c r="E200" s="322">
        <f t="shared" si="22"/>
        <v>0</v>
      </c>
      <c r="F200" s="319" t="str">
        <f t="shared" si="24"/>
        <v>否</v>
      </c>
      <c r="G200" s="287" t="str">
        <f t="shared" si="23"/>
        <v>项</v>
      </c>
    </row>
    <row r="201" ht="36" customHeight="1" spans="1:7">
      <c r="A201" s="304" t="s">
        <v>1536</v>
      </c>
      <c r="B201" s="305" t="s">
        <v>1891</v>
      </c>
      <c r="C201" s="307"/>
      <c r="D201" s="308">
        <v>0</v>
      </c>
      <c r="E201" s="322">
        <f t="shared" si="22"/>
        <v>0</v>
      </c>
      <c r="F201" s="319" t="str">
        <f t="shared" si="24"/>
        <v>否</v>
      </c>
      <c r="G201" s="287" t="str">
        <f t="shared" si="23"/>
        <v>项</v>
      </c>
    </row>
    <row r="202" ht="36" customHeight="1" spans="1:7">
      <c r="A202" s="304" t="s">
        <v>1538</v>
      </c>
      <c r="B202" s="305" t="s">
        <v>1892</v>
      </c>
      <c r="C202" s="307"/>
      <c r="D202" s="308">
        <v>0</v>
      </c>
      <c r="E202" s="322">
        <f t="shared" si="22"/>
        <v>0</v>
      </c>
      <c r="F202" s="319" t="str">
        <f t="shared" si="24"/>
        <v>否</v>
      </c>
      <c r="G202" s="287" t="str">
        <f t="shared" si="23"/>
        <v>项</v>
      </c>
    </row>
    <row r="203" ht="36" customHeight="1" spans="1:7">
      <c r="A203" s="304" t="s">
        <v>1540</v>
      </c>
      <c r="B203" s="305" t="s">
        <v>1893</v>
      </c>
      <c r="C203" s="307"/>
      <c r="D203" s="308">
        <v>0</v>
      </c>
      <c r="E203" s="322">
        <f t="shared" si="22"/>
        <v>0</v>
      </c>
      <c r="F203" s="319" t="str">
        <f t="shared" si="24"/>
        <v>否</v>
      </c>
      <c r="G203" s="287" t="str">
        <f t="shared" si="23"/>
        <v>项</v>
      </c>
    </row>
    <row r="204" ht="36" customHeight="1" spans="1:7">
      <c r="A204" s="304" t="s">
        <v>1542</v>
      </c>
      <c r="B204" s="305" t="s">
        <v>1894</v>
      </c>
      <c r="C204" s="307"/>
      <c r="D204" s="308">
        <v>0</v>
      </c>
      <c r="E204" s="322">
        <f t="shared" si="22"/>
        <v>0</v>
      </c>
      <c r="F204" s="319" t="str">
        <f t="shared" si="24"/>
        <v>否</v>
      </c>
      <c r="G204" s="287" t="str">
        <f t="shared" si="23"/>
        <v>项</v>
      </c>
    </row>
    <row r="205" ht="36" customHeight="1" spans="1:7">
      <c r="A205" s="304" t="s">
        <v>1895</v>
      </c>
      <c r="B205" s="305" t="s">
        <v>1896</v>
      </c>
      <c r="C205" s="307"/>
      <c r="D205" s="308">
        <v>0</v>
      </c>
      <c r="E205" s="322">
        <f t="shared" si="22"/>
        <v>0</v>
      </c>
      <c r="F205" s="319" t="str">
        <f t="shared" si="24"/>
        <v>否</v>
      </c>
      <c r="G205" s="287" t="str">
        <f t="shared" si="23"/>
        <v>项</v>
      </c>
    </row>
    <row r="206" ht="36" customHeight="1" spans="1:7">
      <c r="A206" s="304" t="s">
        <v>1544</v>
      </c>
      <c r="B206" s="305" t="s">
        <v>1897</v>
      </c>
      <c r="C206" s="307"/>
      <c r="D206" s="308">
        <v>0</v>
      </c>
      <c r="E206" s="322">
        <f t="shared" si="22"/>
        <v>0</v>
      </c>
      <c r="F206" s="319" t="str">
        <f t="shared" si="24"/>
        <v>否</v>
      </c>
      <c r="G206" s="287" t="str">
        <f t="shared" si="23"/>
        <v>项</v>
      </c>
    </row>
    <row r="207" ht="36" customHeight="1" spans="1:7">
      <c r="A207" s="302" t="s">
        <v>1546</v>
      </c>
      <c r="B207" s="303" t="s">
        <v>1898</v>
      </c>
      <c r="C207" s="309">
        <f>SUM(C208:C209)</f>
        <v>0</v>
      </c>
      <c r="D207" s="309">
        <f>SUM(D208:D209)</f>
        <v>0</v>
      </c>
      <c r="E207" s="322">
        <f t="shared" si="22"/>
        <v>0</v>
      </c>
      <c r="F207" s="319" t="str">
        <f t="shared" si="24"/>
        <v>否</v>
      </c>
      <c r="G207" s="287" t="str">
        <f t="shared" si="23"/>
        <v>款</v>
      </c>
    </row>
    <row r="208" ht="36" customHeight="1" spans="1:7">
      <c r="A208" s="304" t="s">
        <v>1548</v>
      </c>
      <c r="B208" s="305" t="s">
        <v>837</v>
      </c>
      <c r="C208" s="307"/>
      <c r="D208" s="308">
        <v>0</v>
      </c>
      <c r="E208" s="322">
        <f t="shared" si="22"/>
        <v>0</v>
      </c>
      <c r="F208" s="319" t="str">
        <f t="shared" si="24"/>
        <v>否</v>
      </c>
      <c r="G208" s="287" t="str">
        <f t="shared" si="23"/>
        <v>项</v>
      </c>
    </row>
    <row r="209" ht="36" customHeight="1" spans="1:7">
      <c r="A209" s="304" t="s">
        <v>1549</v>
      </c>
      <c r="B209" s="305" t="s">
        <v>1899</v>
      </c>
      <c r="C209" s="307"/>
      <c r="D209" s="308">
        <v>0</v>
      </c>
      <c r="E209" s="322">
        <f t="shared" si="22"/>
        <v>0</v>
      </c>
      <c r="F209" s="319" t="str">
        <f t="shared" si="24"/>
        <v>否</v>
      </c>
      <c r="G209" s="287" t="str">
        <f t="shared" si="23"/>
        <v>项</v>
      </c>
    </row>
    <row r="210" ht="36" customHeight="1" spans="1:7">
      <c r="A210" s="302" t="s">
        <v>1551</v>
      </c>
      <c r="B210" s="303" t="s">
        <v>1900</v>
      </c>
      <c r="C210" s="309">
        <f>SUM(C211:C212)</f>
        <v>0</v>
      </c>
      <c r="D210" s="309">
        <f>SUM(D211:D212)</f>
        <v>0</v>
      </c>
      <c r="E210" s="322">
        <f t="shared" si="22"/>
        <v>0</v>
      </c>
      <c r="F210" s="319" t="str">
        <f t="shared" si="24"/>
        <v>否</v>
      </c>
      <c r="G210" s="287" t="str">
        <f t="shared" si="23"/>
        <v>款</v>
      </c>
    </row>
    <row r="211" ht="36" customHeight="1" spans="1:7">
      <c r="A211" s="304" t="s">
        <v>1553</v>
      </c>
      <c r="B211" s="305" t="s">
        <v>837</v>
      </c>
      <c r="C211" s="307"/>
      <c r="D211" s="308">
        <v>0</v>
      </c>
      <c r="E211" s="322">
        <f t="shared" si="22"/>
        <v>0</v>
      </c>
      <c r="F211" s="319" t="str">
        <f t="shared" si="24"/>
        <v>否</v>
      </c>
      <c r="G211" s="287" t="str">
        <f t="shared" si="23"/>
        <v>项</v>
      </c>
    </row>
    <row r="212" ht="36" customHeight="1" spans="1:7">
      <c r="A212" s="304" t="s">
        <v>1554</v>
      </c>
      <c r="B212" s="305" t="s">
        <v>1901</v>
      </c>
      <c r="C212" s="307"/>
      <c r="D212" s="308">
        <v>0</v>
      </c>
      <c r="E212" s="322">
        <f t="shared" si="22"/>
        <v>0</v>
      </c>
      <c r="F212" s="319" t="str">
        <f t="shared" si="24"/>
        <v>否</v>
      </c>
      <c r="G212" s="287" t="str">
        <f t="shared" si="23"/>
        <v>项</v>
      </c>
    </row>
    <row r="213" ht="36" customHeight="1" spans="1:7">
      <c r="A213" s="302" t="s">
        <v>1556</v>
      </c>
      <c r="B213" s="303" t="s">
        <v>1902</v>
      </c>
      <c r="C213" s="307"/>
      <c r="D213" s="309"/>
      <c r="E213" s="322">
        <f t="shared" si="22"/>
        <v>0</v>
      </c>
      <c r="F213" s="319" t="str">
        <f t="shared" si="24"/>
        <v>否</v>
      </c>
      <c r="G213" s="287" t="str">
        <f t="shared" si="23"/>
        <v>款</v>
      </c>
    </row>
    <row r="214" ht="36" customHeight="1" spans="1:7">
      <c r="A214" s="302">
        <v>21498</v>
      </c>
      <c r="B214" s="295" t="s">
        <v>1753</v>
      </c>
      <c r="C214" s="309">
        <f>SUM(C215:C219)</f>
        <v>0</v>
      </c>
      <c r="D214" s="309">
        <f>SUM(D215:D219)</f>
        <v>0</v>
      </c>
      <c r="E214" s="322">
        <f t="shared" si="22"/>
        <v>0</v>
      </c>
      <c r="F214" s="319" t="str">
        <f t="shared" si="24"/>
        <v>否</v>
      </c>
      <c r="G214" s="287" t="str">
        <f t="shared" si="23"/>
        <v>款</v>
      </c>
    </row>
    <row r="215" ht="36" customHeight="1" spans="1:7">
      <c r="A215" s="304">
        <v>2149801</v>
      </c>
      <c r="B215" s="298" t="s">
        <v>836</v>
      </c>
      <c r="C215" s="307"/>
      <c r="D215" s="328">
        <v>0</v>
      </c>
      <c r="E215" s="322">
        <f t="shared" si="22"/>
        <v>0</v>
      </c>
      <c r="F215" s="319" t="str">
        <f t="shared" si="24"/>
        <v>否</v>
      </c>
      <c r="G215" s="287" t="str">
        <f t="shared" si="23"/>
        <v>项</v>
      </c>
    </row>
    <row r="216" ht="36" customHeight="1" spans="1:7">
      <c r="A216" s="304">
        <v>2149802</v>
      </c>
      <c r="B216" s="298" t="s">
        <v>854</v>
      </c>
      <c r="C216" s="307"/>
      <c r="D216" s="328">
        <v>0</v>
      </c>
      <c r="E216" s="322">
        <f t="shared" si="22"/>
        <v>0</v>
      </c>
      <c r="F216" s="319" t="str">
        <f t="shared" si="24"/>
        <v>否</v>
      </c>
      <c r="G216" s="287" t="str">
        <f t="shared" si="23"/>
        <v>项</v>
      </c>
    </row>
    <row r="217" ht="36" customHeight="1" spans="1:7">
      <c r="A217" s="304">
        <v>2149803</v>
      </c>
      <c r="B217" s="298" t="s">
        <v>861</v>
      </c>
      <c r="C217" s="307"/>
      <c r="D217" s="328">
        <v>0</v>
      </c>
      <c r="E217" s="322">
        <f t="shared" si="22"/>
        <v>0</v>
      </c>
      <c r="F217" s="319" t="str">
        <f t="shared" si="24"/>
        <v>否</v>
      </c>
      <c r="G217" s="287" t="str">
        <f t="shared" si="23"/>
        <v>项</v>
      </c>
    </row>
    <row r="218" ht="36" customHeight="1" spans="1:7">
      <c r="A218" s="304">
        <v>2149804</v>
      </c>
      <c r="B218" s="298" t="s">
        <v>868</v>
      </c>
      <c r="C218" s="307"/>
      <c r="D218" s="328">
        <v>0</v>
      </c>
      <c r="E218" s="322">
        <f t="shared" si="22"/>
        <v>0</v>
      </c>
      <c r="F218" s="319" t="str">
        <f t="shared" si="24"/>
        <v>否</v>
      </c>
      <c r="G218" s="287" t="str">
        <f t="shared" si="23"/>
        <v>项</v>
      </c>
    </row>
    <row r="219" ht="36" customHeight="1" spans="1:7">
      <c r="A219" s="304">
        <v>2149899</v>
      </c>
      <c r="B219" s="298" t="s">
        <v>871</v>
      </c>
      <c r="C219" s="307"/>
      <c r="D219" s="328">
        <v>0</v>
      </c>
      <c r="E219" s="322">
        <f t="shared" si="22"/>
        <v>0</v>
      </c>
      <c r="F219" s="319" t="str">
        <f t="shared" si="24"/>
        <v>否</v>
      </c>
      <c r="G219" s="287" t="str">
        <f t="shared" si="23"/>
        <v>项</v>
      </c>
    </row>
    <row r="220" ht="36" customHeight="1" spans="1:7">
      <c r="A220" s="302" t="s">
        <v>96</v>
      </c>
      <c r="B220" s="217" t="s">
        <v>1903</v>
      </c>
      <c r="C220" s="256">
        <v>0</v>
      </c>
      <c r="D220" s="256">
        <v>0</v>
      </c>
      <c r="E220" s="321" t="str">
        <f>IFERROR(D220/C220-1,"")</f>
        <v/>
      </c>
      <c r="F220" s="319" t="str">
        <f t="shared" si="24"/>
        <v>是</v>
      </c>
      <c r="G220" s="287" t="str">
        <f t="shared" si="23"/>
        <v>类</v>
      </c>
    </row>
    <row r="221" ht="36" customHeight="1" spans="1:7">
      <c r="A221" s="302" t="s">
        <v>1565</v>
      </c>
      <c r="B221" s="303" t="s">
        <v>1904</v>
      </c>
      <c r="C221" s="327">
        <f>SUM(C222:C223)</f>
        <v>0</v>
      </c>
      <c r="D221" s="327">
        <f>SUM(D222:D223)</f>
        <v>0</v>
      </c>
      <c r="E221" s="322">
        <f t="shared" ref="E221:E223" si="25">IF(C221&lt;0,"",IFERROR(D221/C221-1,0))</f>
        <v>0</v>
      </c>
      <c r="F221" s="319" t="str">
        <f t="shared" si="24"/>
        <v>否</v>
      </c>
      <c r="G221" s="287" t="str">
        <f t="shared" si="23"/>
        <v>款</v>
      </c>
    </row>
    <row r="222" ht="36" customHeight="1" spans="1:7">
      <c r="A222" s="304" t="s">
        <v>1567</v>
      </c>
      <c r="B222" s="305" t="s">
        <v>1905</v>
      </c>
      <c r="C222" s="307"/>
      <c r="D222" s="308">
        <v>0</v>
      </c>
      <c r="E222" s="322">
        <f t="shared" si="25"/>
        <v>0</v>
      </c>
      <c r="F222" s="319" t="str">
        <f t="shared" si="24"/>
        <v>否</v>
      </c>
      <c r="G222" s="287" t="str">
        <f t="shared" si="23"/>
        <v>项</v>
      </c>
    </row>
    <row r="223" ht="36" customHeight="1" spans="1:7">
      <c r="A223" s="304" t="s">
        <v>1569</v>
      </c>
      <c r="B223" s="305" t="s">
        <v>1906</v>
      </c>
      <c r="C223" s="307"/>
      <c r="D223" s="308">
        <v>0</v>
      </c>
      <c r="E223" s="322">
        <f t="shared" si="25"/>
        <v>0</v>
      </c>
      <c r="F223" s="319" t="str">
        <f t="shared" si="24"/>
        <v>否</v>
      </c>
      <c r="G223" s="287" t="str">
        <f t="shared" si="23"/>
        <v>项</v>
      </c>
    </row>
    <row r="224" ht="36" customHeight="1" spans="1:7">
      <c r="A224" s="302">
        <v>21598</v>
      </c>
      <c r="B224" s="303" t="s">
        <v>1753</v>
      </c>
      <c r="C224" s="309">
        <f>SUM(C225:C228)</f>
        <v>0</v>
      </c>
      <c r="D224" s="309">
        <f>SUM(D225:D228)</f>
        <v>0</v>
      </c>
      <c r="E224" s="248" t="str">
        <f t="shared" ref="E224:E229" si="26">IFERROR(D224/C224-1,"")</f>
        <v/>
      </c>
      <c r="F224" s="319" t="str">
        <f t="shared" si="24"/>
        <v>否</v>
      </c>
      <c r="G224" s="287" t="str">
        <f t="shared" si="23"/>
        <v>款</v>
      </c>
    </row>
    <row r="225" ht="36" customHeight="1" spans="1:7">
      <c r="A225" s="304">
        <v>2159801</v>
      </c>
      <c r="B225" s="298" t="s">
        <v>874</v>
      </c>
      <c r="C225" s="307"/>
      <c r="D225" s="308">
        <v>0</v>
      </c>
      <c r="E225" s="322">
        <f t="shared" ref="E225:E228" si="27">IF(C225&lt;0,"",IFERROR(D225/C225-1,0))</f>
        <v>0</v>
      </c>
      <c r="F225" s="319" t="str">
        <f t="shared" si="24"/>
        <v>否</v>
      </c>
      <c r="G225" s="287" t="str">
        <f t="shared" si="23"/>
        <v>项</v>
      </c>
    </row>
    <row r="226" ht="36" customHeight="1" spans="1:7">
      <c r="A226" s="304">
        <v>2159802</v>
      </c>
      <c r="B226" s="305" t="s">
        <v>881</v>
      </c>
      <c r="C226" s="307">
        <v>0</v>
      </c>
      <c r="D226" s="308">
        <v>0</v>
      </c>
      <c r="E226" s="248" t="str">
        <f t="shared" si="26"/>
        <v/>
      </c>
      <c r="F226" s="319" t="str">
        <f t="shared" si="24"/>
        <v>否</v>
      </c>
      <c r="G226" s="287" t="str">
        <f t="shared" si="23"/>
        <v>项</v>
      </c>
    </row>
    <row r="227" ht="36" customHeight="1" spans="1:7">
      <c r="A227" s="304">
        <v>2159803</v>
      </c>
      <c r="B227" s="298" t="s">
        <v>1907</v>
      </c>
      <c r="C227" s="307"/>
      <c r="D227" s="308">
        <v>0</v>
      </c>
      <c r="E227" s="322">
        <f t="shared" si="27"/>
        <v>0</v>
      </c>
      <c r="F227" s="319" t="str">
        <f t="shared" si="24"/>
        <v>否</v>
      </c>
      <c r="G227" s="287" t="str">
        <f t="shared" si="23"/>
        <v>项</v>
      </c>
    </row>
    <row r="228" ht="36" customHeight="1" spans="1:7">
      <c r="A228" s="304">
        <v>2159899</v>
      </c>
      <c r="B228" s="298" t="s">
        <v>912</v>
      </c>
      <c r="C228" s="307"/>
      <c r="D228" s="308">
        <v>0</v>
      </c>
      <c r="E228" s="322">
        <f t="shared" si="27"/>
        <v>0</v>
      </c>
      <c r="F228" s="319" t="str">
        <f t="shared" si="24"/>
        <v>否</v>
      </c>
      <c r="G228" s="287" t="str">
        <f t="shared" si="23"/>
        <v>项</v>
      </c>
    </row>
    <row r="229" ht="36" customHeight="1" spans="1:7">
      <c r="A229" s="302">
        <v>220</v>
      </c>
      <c r="B229" s="217" t="s">
        <v>1908</v>
      </c>
      <c r="C229" s="311">
        <v>0</v>
      </c>
      <c r="D229" s="311">
        <v>0</v>
      </c>
      <c r="E229" s="168" t="str">
        <f t="shared" si="26"/>
        <v/>
      </c>
      <c r="F229" s="319" t="str">
        <f t="shared" si="24"/>
        <v>是</v>
      </c>
      <c r="G229" s="287" t="str">
        <f t="shared" si="23"/>
        <v>类</v>
      </c>
    </row>
    <row r="230" ht="36" customHeight="1" spans="1:7">
      <c r="A230" s="302">
        <v>22006</v>
      </c>
      <c r="B230" s="295" t="s">
        <v>1909</v>
      </c>
      <c r="C230" s="309">
        <f>SUM(C231:C232)</f>
        <v>0</v>
      </c>
      <c r="D230" s="309">
        <f>SUM(D231:D232)</f>
        <v>0</v>
      </c>
      <c r="E230" s="322">
        <f t="shared" ref="E230:E232" si="28">IF(C230&lt;0,"",IFERROR(D230/C230-1,0))</f>
        <v>0</v>
      </c>
      <c r="F230" s="319" t="str">
        <f t="shared" si="24"/>
        <v>否</v>
      </c>
      <c r="G230" s="287" t="str">
        <f t="shared" si="23"/>
        <v>款</v>
      </c>
    </row>
    <row r="231" ht="36" customHeight="1" spans="1:7">
      <c r="A231" s="304">
        <v>2200601</v>
      </c>
      <c r="B231" s="298" t="s">
        <v>1910</v>
      </c>
      <c r="C231" s="307"/>
      <c r="D231" s="308">
        <v>0</v>
      </c>
      <c r="E231" s="322">
        <f t="shared" si="28"/>
        <v>0</v>
      </c>
      <c r="F231" s="319" t="str">
        <f t="shared" si="24"/>
        <v>否</v>
      </c>
      <c r="G231" s="287" t="str">
        <f t="shared" si="23"/>
        <v>项</v>
      </c>
    </row>
    <row r="232" ht="36" customHeight="1" spans="1:7">
      <c r="A232" s="304">
        <v>2200602</v>
      </c>
      <c r="B232" s="298" t="s">
        <v>1911</v>
      </c>
      <c r="C232" s="307"/>
      <c r="D232" s="308">
        <v>0</v>
      </c>
      <c r="E232" s="322">
        <f t="shared" si="28"/>
        <v>0</v>
      </c>
      <c r="F232" s="319" t="str">
        <f t="shared" si="24"/>
        <v>否</v>
      </c>
      <c r="G232" s="287" t="str">
        <f t="shared" si="23"/>
        <v>项</v>
      </c>
    </row>
    <row r="233" ht="36" customHeight="1" spans="1:7">
      <c r="A233" s="302">
        <v>221</v>
      </c>
      <c r="B233" s="217" t="s">
        <v>1912</v>
      </c>
      <c r="C233" s="311">
        <v>0</v>
      </c>
      <c r="D233" s="311">
        <v>0</v>
      </c>
      <c r="E233" s="168" t="str">
        <f>IFERROR(D233/C233-1,"")</f>
        <v/>
      </c>
      <c r="F233" s="319" t="str">
        <f t="shared" si="24"/>
        <v>是</v>
      </c>
      <c r="G233" s="287" t="str">
        <f t="shared" si="23"/>
        <v>类</v>
      </c>
    </row>
    <row r="234" ht="36" customHeight="1" spans="1:7">
      <c r="A234" s="302">
        <v>22198</v>
      </c>
      <c r="B234" s="295" t="s">
        <v>1753</v>
      </c>
      <c r="C234" s="309">
        <f>SUM(C235:C236)</f>
        <v>0</v>
      </c>
      <c r="D234" s="309">
        <f>SUM(D235:D236)</f>
        <v>0</v>
      </c>
      <c r="E234" s="322">
        <f t="shared" ref="E234:E236" si="29">IF(C234&lt;0,"",IFERROR(D234/C234-1,0))</f>
        <v>0</v>
      </c>
      <c r="F234" s="319" t="str">
        <f t="shared" si="24"/>
        <v>否</v>
      </c>
      <c r="G234" s="287" t="str">
        <f t="shared" si="23"/>
        <v>款</v>
      </c>
    </row>
    <row r="235" ht="36" customHeight="1" spans="1:7">
      <c r="A235" s="304">
        <v>2219801</v>
      </c>
      <c r="B235" s="298" t="s">
        <v>1007</v>
      </c>
      <c r="C235" s="307"/>
      <c r="D235" s="308">
        <v>0</v>
      </c>
      <c r="E235" s="322">
        <f t="shared" si="29"/>
        <v>0</v>
      </c>
      <c r="F235" s="319" t="str">
        <f t="shared" si="24"/>
        <v>否</v>
      </c>
      <c r="G235" s="287" t="str">
        <f t="shared" si="23"/>
        <v>项</v>
      </c>
    </row>
    <row r="236" ht="36" customHeight="1" spans="1:7">
      <c r="A236" s="304">
        <v>2219899</v>
      </c>
      <c r="B236" s="298" t="s">
        <v>1913</v>
      </c>
      <c r="C236" s="307"/>
      <c r="D236" s="308">
        <v>0</v>
      </c>
      <c r="E236" s="322">
        <f t="shared" si="29"/>
        <v>0</v>
      </c>
      <c r="F236" s="319" t="str">
        <f t="shared" si="24"/>
        <v>否</v>
      </c>
      <c r="G236" s="287" t="str">
        <f t="shared" si="23"/>
        <v>项</v>
      </c>
    </row>
    <row r="237" ht="36" customHeight="1" spans="1:7">
      <c r="A237" s="302">
        <v>222</v>
      </c>
      <c r="B237" s="217" t="s">
        <v>1914</v>
      </c>
      <c r="C237" s="311">
        <v>0</v>
      </c>
      <c r="D237" s="311">
        <v>0</v>
      </c>
      <c r="E237" s="168" t="str">
        <f>IFERROR(D237/C237-1,"")</f>
        <v/>
      </c>
      <c r="F237" s="319" t="str">
        <f t="shared" si="24"/>
        <v>是</v>
      </c>
      <c r="G237" s="287" t="str">
        <f t="shared" si="23"/>
        <v>类</v>
      </c>
    </row>
    <row r="238" ht="36" customHeight="1" spans="1:7">
      <c r="A238" s="302">
        <v>22298</v>
      </c>
      <c r="B238" s="295" t="s">
        <v>1753</v>
      </c>
      <c r="C238" s="309">
        <f>SUM(C239:C240)</f>
        <v>0</v>
      </c>
      <c r="D238" s="309">
        <f>SUM(D239:D240)</f>
        <v>0</v>
      </c>
      <c r="E238" s="322">
        <f t="shared" ref="E238:E240" si="30">IF(C238&lt;0,"",IFERROR(D238/C238-1,0))</f>
        <v>0</v>
      </c>
      <c r="F238" s="319" t="str">
        <f t="shared" si="24"/>
        <v>否</v>
      </c>
      <c r="G238" s="287" t="str">
        <f t="shared" si="23"/>
        <v>款</v>
      </c>
    </row>
    <row r="239" ht="36" customHeight="1" spans="1:7">
      <c r="A239" s="304">
        <v>2229801</v>
      </c>
      <c r="B239" s="298" t="s">
        <v>1031</v>
      </c>
      <c r="C239" s="307"/>
      <c r="D239" s="308">
        <v>0</v>
      </c>
      <c r="E239" s="322">
        <f t="shared" si="30"/>
        <v>0</v>
      </c>
      <c r="F239" s="319" t="str">
        <f t="shared" si="24"/>
        <v>否</v>
      </c>
      <c r="G239" s="287" t="str">
        <f t="shared" si="23"/>
        <v>项</v>
      </c>
    </row>
    <row r="240" ht="36" customHeight="1" spans="1:7">
      <c r="A240" s="304">
        <v>2229899</v>
      </c>
      <c r="B240" s="298" t="s">
        <v>1915</v>
      </c>
      <c r="C240" s="307"/>
      <c r="D240" s="308">
        <v>0</v>
      </c>
      <c r="E240" s="322">
        <f t="shared" si="30"/>
        <v>0</v>
      </c>
      <c r="F240" s="319" t="str">
        <f t="shared" si="24"/>
        <v>否</v>
      </c>
      <c r="G240" s="287" t="str">
        <f t="shared" si="23"/>
        <v>项</v>
      </c>
    </row>
    <row r="241" ht="36" customHeight="1" spans="1:7">
      <c r="A241" s="302">
        <v>224</v>
      </c>
      <c r="B241" s="217" t="s">
        <v>1916</v>
      </c>
      <c r="C241" s="311">
        <v>0</v>
      </c>
      <c r="D241" s="311">
        <v>0</v>
      </c>
      <c r="E241" s="168" t="str">
        <f>IFERROR(D241/C241-1,"")</f>
        <v/>
      </c>
      <c r="F241" s="319" t="str">
        <f t="shared" si="24"/>
        <v>是</v>
      </c>
      <c r="G241" s="287" t="str">
        <f t="shared" si="23"/>
        <v>类</v>
      </c>
    </row>
    <row r="242" ht="36" customHeight="1" spans="1:7">
      <c r="A242" s="302">
        <v>22498</v>
      </c>
      <c r="B242" s="295" t="s">
        <v>1753</v>
      </c>
      <c r="C242" s="309">
        <f>SUM(C243:C245)</f>
        <v>0</v>
      </c>
      <c r="D242" s="309">
        <f>SUM(D243:D245)</f>
        <v>0</v>
      </c>
      <c r="E242" s="322">
        <f t="shared" ref="E242:E245" si="31">IF(C242&lt;0,"",IFERROR(D242/C242-1,0))</f>
        <v>0</v>
      </c>
      <c r="F242" s="319" t="str">
        <f t="shared" si="24"/>
        <v>否</v>
      </c>
      <c r="G242" s="287" t="str">
        <f t="shared" si="23"/>
        <v>款</v>
      </c>
    </row>
    <row r="243" ht="36" customHeight="1" spans="1:7">
      <c r="A243" s="304">
        <v>2249801</v>
      </c>
      <c r="B243" s="298" t="s">
        <v>1086</v>
      </c>
      <c r="C243" s="307"/>
      <c r="D243" s="308">
        <v>0</v>
      </c>
      <c r="E243" s="322">
        <f t="shared" si="31"/>
        <v>0</v>
      </c>
      <c r="F243" s="319" t="str">
        <f t="shared" si="24"/>
        <v>否</v>
      </c>
      <c r="G243" s="287" t="str">
        <f t="shared" si="23"/>
        <v>项</v>
      </c>
    </row>
    <row r="244" ht="36" customHeight="1" spans="1:7">
      <c r="A244" s="304">
        <v>2249802</v>
      </c>
      <c r="B244" s="298" t="s">
        <v>1917</v>
      </c>
      <c r="C244" s="307"/>
      <c r="D244" s="308">
        <v>0</v>
      </c>
      <c r="E244" s="322">
        <f t="shared" si="31"/>
        <v>0</v>
      </c>
      <c r="F244" s="319" t="str">
        <f t="shared" si="24"/>
        <v>否</v>
      </c>
      <c r="G244" s="287" t="str">
        <f t="shared" si="23"/>
        <v>项</v>
      </c>
    </row>
    <row r="245" ht="36" customHeight="1" spans="1:7">
      <c r="A245" s="304">
        <v>2249899</v>
      </c>
      <c r="B245" s="298" t="s">
        <v>1094</v>
      </c>
      <c r="C245" s="307"/>
      <c r="D245" s="308">
        <v>0</v>
      </c>
      <c r="E245" s="322">
        <f t="shared" si="31"/>
        <v>0</v>
      </c>
      <c r="F245" s="319" t="str">
        <f t="shared" si="24"/>
        <v>否</v>
      </c>
      <c r="G245" s="287" t="str">
        <f t="shared" si="23"/>
        <v>项</v>
      </c>
    </row>
    <row r="246" ht="36" customHeight="1" spans="1:7">
      <c r="A246" s="302" t="s">
        <v>118</v>
      </c>
      <c r="B246" s="217" t="s">
        <v>1918</v>
      </c>
      <c r="C246" s="256">
        <v>1415</v>
      </c>
      <c r="D246" s="256">
        <v>2022</v>
      </c>
      <c r="E246" s="321">
        <f t="shared" ref="E246:E250" si="32">IFERROR(D246/C246-1,"")</f>
        <v>0.429</v>
      </c>
      <c r="F246" s="319" t="str">
        <f t="shared" si="24"/>
        <v>是</v>
      </c>
      <c r="G246" s="287" t="str">
        <f t="shared" si="23"/>
        <v>类</v>
      </c>
    </row>
    <row r="247" ht="36" customHeight="1" spans="1:7">
      <c r="A247" s="302" t="s">
        <v>1572</v>
      </c>
      <c r="B247" s="303" t="s">
        <v>1919</v>
      </c>
      <c r="C247" s="324">
        <f>SUM(C248:C250)</f>
        <v>0</v>
      </c>
      <c r="D247" s="324">
        <f>SUM(D248:D250)</f>
        <v>0</v>
      </c>
      <c r="E247" s="248" t="str">
        <f t="shared" si="32"/>
        <v/>
      </c>
      <c r="F247" s="319" t="str">
        <f t="shared" si="24"/>
        <v>否</v>
      </c>
      <c r="G247" s="287" t="str">
        <f t="shared" si="23"/>
        <v>款</v>
      </c>
    </row>
    <row r="248" ht="36" customHeight="1" spans="1:7">
      <c r="A248" s="304" t="s">
        <v>1574</v>
      </c>
      <c r="B248" s="305" t="s">
        <v>1920</v>
      </c>
      <c r="C248" s="307"/>
      <c r="D248" s="308">
        <v>0</v>
      </c>
      <c r="E248" s="322">
        <f t="shared" ref="E248:E263" si="33">IF(C248&lt;0,"",IFERROR(D248/C248-1,0))</f>
        <v>0</v>
      </c>
      <c r="F248" s="319" t="str">
        <f t="shared" si="24"/>
        <v>否</v>
      </c>
      <c r="G248" s="287" t="str">
        <f t="shared" si="23"/>
        <v>项</v>
      </c>
    </row>
    <row r="249" ht="36" customHeight="1" spans="1:7">
      <c r="A249" s="304" t="s">
        <v>1576</v>
      </c>
      <c r="B249" s="305" t="s">
        <v>1921</v>
      </c>
      <c r="C249" s="308">
        <v>0</v>
      </c>
      <c r="D249" s="308">
        <v>0</v>
      </c>
      <c r="E249" s="248" t="str">
        <f t="shared" si="32"/>
        <v/>
      </c>
      <c r="F249" s="319" t="str">
        <f t="shared" si="24"/>
        <v>否</v>
      </c>
      <c r="G249" s="287" t="str">
        <f t="shared" si="23"/>
        <v>项</v>
      </c>
    </row>
    <row r="250" ht="36" customHeight="1" spans="1:7">
      <c r="A250" s="304" t="s">
        <v>1578</v>
      </c>
      <c r="B250" s="305" t="s">
        <v>1922</v>
      </c>
      <c r="C250" s="308">
        <v>0</v>
      </c>
      <c r="D250" s="308">
        <v>0</v>
      </c>
      <c r="E250" s="248" t="str">
        <f t="shared" si="32"/>
        <v/>
      </c>
      <c r="F250" s="319" t="str">
        <f t="shared" si="24"/>
        <v>否</v>
      </c>
      <c r="G250" s="287" t="str">
        <f t="shared" si="23"/>
        <v>项</v>
      </c>
    </row>
    <row r="251" ht="36" customHeight="1" spans="1:7">
      <c r="A251" s="302" t="s">
        <v>1580</v>
      </c>
      <c r="B251" s="303" t="s">
        <v>1923</v>
      </c>
      <c r="C251" s="324">
        <f>SUM(C252:C259)</f>
        <v>0</v>
      </c>
      <c r="D251" s="324">
        <f>SUM(D252:D259)</f>
        <v>0</v>
      </c>
      <c r="E251" s="322">
        <f t="shared" si="33"/>
        <v>0</v>
      </c>
      <c r="F251" s="319" t="str">
        <f t="shared" si="24"/>
        <v>否</v>
      </c>
      <c r="G251" s="287" t="str">
        <f t="shared" si="23"/>
        <v>款</v>
      </c>
    </row>
    <row r="252" ht="36" customHeight="1" spans="1:7">
      <c r="A252" s="304" t="s">
        <v>1582</v>
      </c>
      <c r="B252" s="305" t="s">
        <v>1924</v>
      </c>
      <c r="C252" s="307"/>
      <c r="D252" s="308">
        <v>0</v>
      </c>
      <c r="E252" s="322">
        <f t="shared" si="33"/>
        <v>0</v>
      </c>
      <c r="F252" s="319" t="str">
        <f t="shared" si="24"/>
        <v>否</v>
      </c>
      <c r="G252" s="287" t="str">
        <f t="shared" si="23"/>
        <v>项</v>
      </c>
    </row>
    <row r="253" ht="36" customHeight="1" spans="1:7">
      <c r="A253" s="304" t="s">
        <v>1584</v>
      </c>
      <c r="B253" s="305" t="s">
        <v>1925</v>
      </c>
      <c r="C253" s="307"/>
      <c r="D253" s="308">
        <v>0</v>
      </c>
      <c r="E253" s="322">
        <f t="shared" si="33"/>
        <v>0</v>
      </c>
      <c r="F253" s="319" t="str">
        <f t="shared" si="24"/>
        <v>否</v>
      </c>
      <c r="G253" s="287" t="str">
        <f t="shared" si="23"/>
        <v>项</v>
      </c>
    </row>
    <row r="254" ht="36" customHeight="1" spans="1:7">
      <c r="A254" s="304" t="s">
        <v>1586</v>
      </c>
      <c r="B254" s="305" t="s">
        <v>1926</v>
      </c>
      <c r="C254" s="307"/>
      <c r="D254" s="308">
        <v>0</v>
      </c>
      <c r="E254" s="322">
        <f t="shared" si="33"/>
        <v>0</v>
      </c>
      <c r="F254" s="319" t="str">
        <f t="shared" si="24"/>
        <v>否</v>
      </c>
      <c r="G254" s="287" t="str">
        <f t="shared" si="23"/>
        <v>项</v>
      </c>
    </row>
    <row r="255" ht="36" customHeight="1" spans="1:7">
      <c r="A255" s="304" t="s">
        <v>1588</v>
      </c>
      <c r="B255" s="305" t="s">
        <v>1927</v>
      </c>
      <c r="C255" s="307"/>
      <c r="D255" s="308">
        <v>0</v>
      </c>
      <c r="E255" s="322">
        <f t="shared" si="33"/>
        <v>0</v>
      </c>
      <c r="F255" s="319" t="str">
        <f t="shared" si="24"/>
        <v>否</v>
      </c>
      <c r="G255" s="287" t="str">
        <f t="shared" si="23"/>
        <v>项</v>
      </c>
    </row>
    <row r="256" ht="36" customHeight="1" spans="1:7">
      <c r="A256" s="304" t="s">
        <v>1590</v>
      </c>
      <c r="B256" s="305" t="s">
        <v>1928</v>
      </c>
      <c r="C256" s="307"/>
      <c r="D256" s="308">
        <v>0</v>
      </c>
      <c r="E256" s="322">
        <f t="shared" si="33"/>
        <v>0</v>
      </c>
      <c r="F256" s="319" t="str">
        <f t="shared" si="24"/>
        <v>否</v>
      </c>
      <c r="G256" s="287" t="str">
        <f t="shared" si="23"/>
        <v>项</v>
      </c>
    </row>
    <row r="257" ht="36" customHeight="1" spans="1:7">
      <c r="A257" s="304" t="s">
        <v>1592</v>
      </c>
      <c r="B257" s="305" t="s">
        <v>1929</v>
      </c>
      <c r="C257" s="307"/>
      <c r="D257" s="308">
        <v>0</v>
      </c>
      <c r="E257" s="322">
        <f t="shared" si="33"/>
        <v>0</v>
      </c>
      <c r="F257" s="319" t="str">
        <f t="shared" si="24"/>
        <v>否</v>
      </c>
      <c r="G257" s="287" t="str">
        <f t="shared" si="23"/>
        <v>项</v>
      </c>
    </row>
    <row r="258" ht="36" customHeight="1" spans="1:7">
      <c r="A258" s="304" t="s">
        <v>1594</v>
      </c>
      <c r="B258" s="305" t="s">
        <v>1930</v>
      </c>
      <c r="C258" s="307"/>
      <c r="D258" s="308">
        <v>0</v>
      </c>
      <c r="E258" s="322">
        <f t="shared" si="33"/>
        <v>0</v>
      </c>
      <c r="F258" s="319" t="str">
        <f t="shared" si="24"/>
        <v>否</v>
      </c>
      <c r="G258" s="287" t="str">
        <f t="shared" si="23"/>
        <v>项</v>
      </c>
    </row>
    <row r="259" ht="36" customHeight="1" spans="1:7">
      <c r="A259" s="304" t="s">
        <v>1596</v>
      </c>
      <c r="B259" s="305" t="s">
        <v>1931</v>
      </c>
      <c r="C259" s="307"/>
      <c r="D259" s="308">
        <v>0</v>
      </c>
      <c r="E259" s="322">
        <f t="shared" si="33"/>
        <v>0</v>
      </c>
      <c r="F259" s="319" t="str">
        <f t="shared" si="24"/>
        <v>否</v>
      </c>
      <c r="G259" s="287" t="str">
        <f t="shared" si="23"/>
        <v>项</v>
      </c>
    </row>
    <row r="260" ht="36" customHeight="1" spans="1:7">
      <c r="A260" s="302">
        <v>22909</v>
      </c>
      <c r="B260" s="303" t="s">
        <v>1932</v>
      </c>
      <c r="C260" s="309">
        <f>C261</f>
        <v>0</v>
      </c>
      <c r="D260" s="309">
        <f>D261</f>
        <v>0</v>
      </c>
      <c r="E260" s="322">
        <f t="shared" si="33"/>
        <v>0</v>
      </c>
      <c r="F260" s="319" t="str">
        <f t="shared" si="24"/>
        <v>否</v>
      </c>
      <c r="G260" s="287" t="str">
        <f t="shared" ref="G260:G323" si="34">IF(LEN(A260)=3,"类",IF(LEN(A260)=5,"款","项"))</f>
        <v>款</v>
      </c>
    </row>
    <row r="261" ht="36" customHeight="1" spans="1:7">
      <c r="A261" s="326">
        <v>2290901</v>
      </c>
      <c r="B261" s="329" t="s">
        <v>1933</v>
      </c>
      <c r="C261" s="307"/>
      <c r="D261" s="308">
        <v>0</v>
      </c>
      <c r="E261" s="322">
        <f t="shared" si="33"/>
        <v>0</v>
      </c>
      <c r="F261" s="319" t="str">
        <f t="shared" ref="F261:F324" si="35">IF(LEN(A261)=3,"是",IF(B261&lt;&gt;"",IF(SUM(C261:D261)&lt;&gt;0,"是","否"),"是"))</f>
        <v>否</v>
      </c>
      <c r="G261" s="287" t="str">
        <f t="shared" si="34"/>
        <v>项</v>
      </c>
    </row>
    <row r="262" ht="36" customHeight="1" spans="1:7">
      <c r="A262" s="302">
        <v>22910</v>
      </c>
      <c r="B262" s="295" t="s">
        <v>1934</v>
      </c>
      <c r="C262" s="309">
        <f>C263</f>
        <v>0</v>
      </c>
      <c r="D262" s="309">
        <f>D263</f>
        <v>0</v>
      </c>
      <c r="E262" s="322">
        <f t="shared" si="33"/>
        <v>0</v>
      </c>
      <c r="F262" s="319" t="str">
        <f t="shared" si="35"/>
        <v>否</v>
      </c>
      <c r="G262" s="287" t="str">
        <f t="shared" si="34"/>
        <v>款</v>
      </c>
    </row>
    <row r="263" ht="36" customHeight="1" spans="1:7">
      <c r="A263" s="326">
        <v>2291001</v>
      </c>
      <c r="B263" s="298" t="s">
        <v>1934</v>
      </c>
      <c r="C263" s="307"/>
      <c r="D263" s="308">
        <v>0</v>
      </c>
      <c r="E263" s="322">
        <f t="shared" si="33"/>
        <v>0</v>
      </c>
      <c r="F263" s="319" t="str">
        <f t="shared" si="35"/>
        <v>否</v>
      </c>
      <c r="G263" s="287" t="str">
        <f t="shared" si="34"/>
        <v>项</v>
      </c>
    </row>
    <row r="264" ht="36" customHeight="1" spans="1:7">
      <c r="A264" s="302" t="s">
        <v>1598</v>
      </c>
      <c r="B264" s="303" t="s">
        <v>1935</v>
      </c>
      <c r="C264" s="256">
        <v>1415</v>
      </c>
      <c r="D264" s="256">
        <v>2022</v>
      </c>
      <c r="E264" s="321">
        <f t="shared" ref="E264:E267" si="36">IFERROR(D264/C264-1,"")</f>
        <v>0.429</v>
      </c>
      <c r="F264" s="319" t="str">
        <f t="shared" si="35"/>
        <v>是</v>
      </c>
      <c r="G264" s="287" t="str">
        <f t="shared" si="34"/>
        <v>款</v>
      </c>
    </row>
    <row r="265" ht="36" customHeight="1" spans="1:7">
      <c r="A265" s="326">
        <v>2296001</v>
      </c>
      <c r="B265" s="305" t="s">
        <v>1936</v>
      </c>
      <c r="C265" s="307"/>
      <c r="D265" s="308">
        <v>0</v>
      </c>
      <c r="E265" s="322">
        <f t="shared" ref="E265:E269" si="37">IF(C265&lt;0,"",IFERROR(D265/C265-1,0))</f>
        <v>0</v>
      </c>
      <c r="F265" s="319" t="str">
        <f t="shared" si="35"/>
        <v>否</v>
      </c>
      <c r="G265" s="287" t="str">
        <f t="shared" si="34"/>
        <v>项</v>
      </c>
    </row>
    <row r="266" ht="36" customHeight="1" spans="1:7">
      <c r="A266" s="304" t="s">
        <v>1601</v>
      </c>
      <c r="B266" s="305" t="s">
        <v>1937</v>
      </c>
      <c r="C266" s="306">
        <v>399</v>
      </c>
      <c r="D266" s="306">
        <v>281</v>
      </c>
      <c r="E266" s="168">
        <f t="shared" si="36"/>
        <v>-0.2957</v>
      </c>
      <c r="F266" s="319" t="str">
        <f t="shared" si="35"/>
        <v>是</v>
      </c>
      <c r="G266" s="287" t="str">
        <f t="shared" si="34"/>
        <v>项</v>
      </c>
    </row>
    <row r="267" ht="36" customHeight="1" spans="1:7">
      <c r="A267" s="304" t="s">
        <v>1603</v>
      </c>
      <c r="B267" s="305" t="s">
        <v>1938</v>
      </c>
      <c r="C267" s="306">
        <v>352</v>
      </c>
      <c r="D267" s="306">
        <v>581</v>
      </c>
      <c r="E267" s="168">
        <f t="shared" si="36"/>
        <v>0.6506</v>
      </c>
      <c r="F267" s="319" t="str">
        <f t="shared" si="35"/>
        <v>是</v>
      </c>
      <c r="G267" s="287" t="str">
        <f t="shared" si="34"/>
        <v>项</v>
      </c>
    </row>
    <row r="268" ht="36" customHeight="1" spans="1:7">
      <c r="A268" s="304" t="s">
        <v>1605</v>
      </c>
      <c r="B268" s="305" t="s">
        <v>1939</v>
      </c>
      <c r="C268" s="308">
        <v>0</v>
      </c>
      <c r="D268" s="308">
        <v>0</v>
      </c>
      <c r="E268" s="322">
        <f t="shared" si="37"/>
        <v>0</v>
      </c>
      <c r="F268" s="319" t="str">
        <f t="shared" si="35"/>
        <v>否</v>
      </c>
      <c r="G268" s="287" t="str">
        <f t="shared" si="34"/>
        <v>项</v>
      </c>
    </row>
    <row r="269" ht="36" customHeight="1" spans="1:7">
      <c r="A269" s="304" t="s">
        <v>1607</v>
      </c>
      <c r="B269" s="305" t="s">
        <v>1940</v>
      </c>
      <c r="C269" s="308">
        <v>0</v>
      </c>
      <c r="D269" s="308">
        <v>0</v>
      </c>
      <c r="E269" s="322">
        <f t="shared" si="37"/>
        <v>0</v>
      </c>
      <c r="F269" s="319" t="str">
        <f t="shared" si="35"/>
        <v>否</v>
      </c>
      <c r="G269" s="287" t="str">
        <f t="shared" si="34"/>
        <v>项</v>
      </c>
    </row>
    <row r="270" ht="36" customHeight="1" spans="1:7">
      <c r="A270" s="304" t="s">
        <v>1609</v>
      </c>
      <c r="B270" s="305" t="s">
        <v>1941</v>
      </c>
      <c r="C270" s="306">
        <v>198</v>
      </c>
      <c r="D270" s="306">
        <v>232</v>
      </c>
      <c r="E270" s="168">
        <f>IFERROR(D270/C270-1,"")</f>
        <v>0.1717</v>
      </c>
      <c r="F270" s="319" t="str">
        <f t="shared" si="35"/>
        <v>是</v>
      </c>
      <c r="G270" s="287" t="str">
        <f t="shared" si="34"/>
        <v>项</v>
      </c>
    </row>
    <row r="271" ht="36" customHeight="1" spans="1:7">
      <c r="A271" s="304" t="s">
        <v>1611</v>
      </c>
      <c r="B271" s="305" t="s">
        <v>1942</v>
      </c>
      <c r="C271" s="308">
        <v>0</v>
      </c>
      <c r="D271" s="308">
        <v>0</v>
      </c>
      <c r="E271" s="322">
        <f t="shared" ref="E271:E274" si="38">IF(C271&lt;0,"",IFERROR(D271/C271-1,0))</f>
        <v>0</v>
      </c>
      <c r="F271" s="319" t="str">
        <f t="shared" si="35"/>
        <v>否</v>
      </c>
      <c r="G271" s="287" t="str">
        <f t="shared" si="34"/>
        <v>项</v>
      </c>
    </row>
    <row r="272" ht="36" customHeight="1" spans="1:7">
      <c r="A272" s="304" t="s">
        <v>1613</v>
      </c>
      <c r="B272" s="305" t="s">
        <v>1943</v>
      </c>
      <c r="C272" s="308">
        <v>0</v>
      </c>
      <c r="D272" s="308">
        <v>0</v>
      </c>
      <c r="E272" s="322">
        <f t="shared" si="38"/>
        <v>0</v>
      </c>
      <c r="F272" s="319" t="str">
        <f t="shared" si="35"/>
        <v>否</v>
      </c>
      <c r="G272" s="287" t="str">
        <f t="shared" si="34"/>
        <v>项</v>
      </c>
    </row>
    <row r="273" ht="36" customHeight="1" spans="1:7">
      <c r="A273" s="304" t="s">
        <v>1615</v>
      </c>
      <c r="B273" s="305" t="s">
        <v>1944</v>
      </c>
      <c r="C273" s="308">
        <v>0</v>
      </c>
      <c r="D273" s="308">
        <v>0</v>
      </c>
      <c r="E273" s="322">
        <f t="shared" si="38"/>
        <v>0</v>
      </c>
      <c r="F273" s="319" t="str">
        <f t="shared" si="35"/>
        <v>否</v>
      </c>
      <c r="G273" s="287" t="str">
        <f t="shared" si="34"/>
        <v>项</v>
      </c>
    </row>
    <row r="274" ht="36" customHeight="1" spans="1:7">
      <c r="A274" s="304" t="s">
        <v>1617</v>
      </c>
      <c r="B274" s="305" t="s">
        <v>1945</v>
      </c>
      <c r="C274" s="308">
        <v>0</v>
      </c>
      <c r="D274" s="308">
        <v>0</v>
      </c>
      <c r="E274" s="322">
        <f t="shared" si="38"/>
        <v>0</v>
      </c>
      <c r="F274" s="319" t="str">
        <f t="shared" si="35"/>
        <v>否</v>
      </c>
      <c r="G274" s="287" t="str">
        <f t="shared" si="34"/>
        <v>项</v>
      </c>
    </row>
    <row r="275" ht="36" customHeight="1" spans="1:7">
      <c r="A275" s="304" t="s">
        <v>1619</v>
      </c>
      <c r="B275" s="305" t="s">
        <v>1946</v>
      </c>
      <c r="C275" s="306">
        <v>466</v>
      </c>
      <c r="D275" s="306">
        <v>928</v>
      </c>
      <c r="E275" s="168">
        <f t="shared" ref="E275:E277" si="39">IFERROR(D275/C275-1,"")</f>
        <v>0.9914</v>
      </c>
      <c r="F275" s="319" t="str">
        <f t="shared" si="35"/>
        <v>是</v>
      </c>
      <c r="G275" s="287" t="str">
        <f t="shared" si="34"/>
        <v>项</v>
      </c>
    </row>
    <row r="276" ht="36" customHeight="1" spans="1:7">
      <c r="A276" s="302" t="s">
        <v>114</v>
      </c>
      <c r="B276" s="217" t="s">
        <v>1947</v>
      </c>
      <c r="C276" s="256">
        <v>7596</v>
      </c>
      <c r="D276" s="256">
        <v>10573</v>
      </c>
      <c r="E276" s="321">
        <f t="shared" si="39"/>
        <v>0.3919</v>
      </c>
      <c r="F276" s="319" t="str">
        <f t="shared" si="35"/>
        <v>是</v>
      </c>
      <c r="G276" s="287" t="str">
        <f t="shared" si="34"/>
        <v>类</v>
      </c>
    </row>
    <row r="277" ht="36" customHeight="1" spans="1:7">
      <c r="A277" s="302">
        <v>23204</v>
      </c>
      <c r="B277" s="303" t="s">
        <v>1948</v>
      </c>
      <c r="C277" s="256">
        <v>7596</v>
      </c>
      <c r="D277" s="256">
        <v>10573</v>
      </c>
      <c r="E277" s="321">
        <f t="shared" si="39"/>
        <v>0.3919</v>
      </c>
      <c r="F277" s="319" t="str">
        <f t="shared" si="35"/>
        <v>是</v>
      </c>
      <c r="G277" s="287" t="str">
        <f t="shared" si="34"/>
        <v>款</v>
      </c>
    </row>
    <row r="278" ht="36" customHeight="1" spans="1:7">
      <c r="A278" s="304" t="s">
        <v>1622</v>
      </c>
      <c r="B278" s="305" t="s">
        <v>1949</v>
      </c>
      <c r="C278" s="308">
        <v>0</v>
      </c>
      <c r="D278" s="308">
        <v>0</v>
      </c>
      <c r="E278" s="322">
        <f t="shared" ref="E278:E280" si="40">IF(C278&lt;0,"",IFERROR(D278/C278-1,0))</f>
        <v>0</v>
      </c>
      <c r="F278" s="319" t="str">
        <f t="shared" si="35"/>
        <v>否</v>
      </c>
      <c r="G278" s="287" t="str">
        <f t="shared" si="34"/>
        <v>项</v>
      </c>
    </row>
    <row r="279" ht="36" customHeight="1" spans="1:7">
      <c r="A279" s="304" t="s">
        <v>1624</v>
      </c>
      <c r="B279" s="305" t="s">
        <v>1950</v>
      </c>
      <c r="C279" s="308">
        <v>0</v>
      </c>
      <c r="D279" s="308">
        <v>0</v>
      </c>
      <c r="E279" s="322">
        <f t="shared" si="40"/>
        <v>0</v>
      </c>
      <c r="F279" s="319" t="str">
        <f t="shared" si="35"/>
        <v>否</v>
      </c>
      <c r="G279" s="287" t="str">
        <f t="shared" si="34"/>
        <v>项</v>
      </c>
    </row>
    <row r="280" ht="36" customHeight="1" spans="1:7">
      <c r="A280" s="304" t="s">
        <v>1626</v>
      </c>
      <c r="B280" s="305" t="s">
        <v>1951</v>
      </c>
      <c r="C280" s="308">
        <v>0</v>
      </c>
      <c r="D280" s="308">
        <v>0</v>
      </c>
      <c r="E280" s="322">
        <f t="shared" si="40"/>
        <v>0</v>
      </c>
      <c r="F280" s="319" t="str">
        <f t="shared" si="35"/>
        <v>否</v>
      </c>
      <c r="G280" s="287" t="str">
        <f t="shared" si="34"/>
        <v>项</v>
      </c>
    </row>
    <row r="281" ht="36" customHeight="1" spans="1:7">
      <c r="A281" s="304" t="s">
        <v>1628</v>
      </c>
      <c r="B281" s="305" t="s">
        <v>1952</v>
      </c>
      <c r="C281" s="306">
        <v>936</v>
      </c>
      <c r="D281" s="306">
        <v>928</v>
      </c>
      <c r="E281" s="168">
        <f>IFERROR(D281/C281-1,"")</f>
        <v>-0.0085</v>
      </c>
      <c r="F281" s="319" t="str">
        <f t="shared" si="35"/>
        <v>是</v>
      </c>
      <c r="G281" s="287" t="str">
        <f t="shared" si="34"/>
        <v>项</v>
      </c>
    </row>
    <row r="282" ht="36" customHeight="1" spans="1:7">
      <c r="A282" s="304" t="s">
        <v>1630</v>
      </c>
      <c r="B282" s="305" t="s">
        <v>1953</v>
      </c>
      <c r="C282" s="307"/>
      <c r="D282" s="308">
        <v>0</v>
      </c>
      <c r="E282" s="322">
        <f t="shared" ref="E282:E289" si="41">IF(C282&lt;0,"",IFERROR(D282/C282-1,0))</f>
        <v>0</v>
      </c>
      <c r="F282" s="319" t="str">
        <f t="shared" si="35"/>
        <v>否</v>
      </c>
      <c r="G282" s="287" t="str">
        <f t="shared" si="34"/>
        <v>项</v>
      </c>
    </row>
    <row r="283" ht="36" customHeight="1" spans="1:7">
      <c r="A283" s="304" t="s">
        <v>1632</v>
      </c>
      <c r="B283" s="305" t="s">
        <v>1954</v>
      </c>
      <c r="C283" s="307"/>
      <c r="D283" s="308">
        <v>0</v>
      </c>
      <c r="E283" s="322">
        <f t="shared" si="41"/>
        <v>0</v>
      </c>
      <c r="F283" s="319" t="str">
        <f t="shared" si="35"/>
        <v>否</v>
      </c>
      <c r="G283" s="287" t="str">
        <f t="shared" si="34"/>
        <v>项</v>
      </c>
    </row>
    <row r="284" ht="36" customHeight="1" spans="1:7">
      <c r="A284" s="304" t="s">
        <v>1634</v>
      </c>
      <c r="B284" s="305" t="s">
        <v>1955</v>
      </c>
      <c r="C284" s="307"/>
      <c r="D284" s="308">
        <v>0</v>
      </c>
      <c r="E284" s="322">
        <f t="shared" si="41"/>
        <v>0</v>
      </c>
      <c r="F284" s="319" t="str">
        <f t="shared" si="35"/>
        <v>否</v>
      </c>
      <c r="G284" s="287" t="str">
        <f t="shared" si="34"/>
        <v>项</v>
      </c>
    </row>
    <row r="285" ht="36" customHeight="1" spans="1:7">
      <c r="A285" s="304" t="s">
        <v>1636</v>
      </c>
      <c r="B285" s="305" t="s">
        <v>1956</v>
      </c>
      <c r="C285" s="307"/>
      <c r="D285" s="308">
        <v>0</v>
      </c>
      <c r="E285" s="322">
        <f t="shared" si="41"/>
        <v>0</v>
      </c>
      <c r="F285" s="319" t="str">
        <f t="shared" si="35"/>
        <v>否</v>
      </c>
      <c r="G285" s="287" t="str">
        <f t="shared" si="34"/>
        <v>项</v>
      </c>
    </row>
    <row r="286" ht="36" customHeight="1" spans="1:7">
      <c r="A286" s="304" t="s">
        <v>1638</v>
      </c>
      <c r="B286" s="305" t="s">
        <v>1957</v>
      </c>
      <c r="C286" s="307"/>
      <c r="D286" s="308">
        <v>0</v>
      </c>
      <c r="E286" s="322">
        <f t="shared" si="41"/>
        <v>0</v>
      </c>
      <c r="F286" s="319" t="str">
        <f t="shared" si="35"/>
        <v>否</v>
      </c>
      <c r="G286" s="287" t="str">
        <f t="shared" si="34"/>
        <v>项</v>
      </c>
    </row>
    <row r="287" ht="36" customHeight="1" spans="1:7">
      <c r="A287" s="304" t="s">
        <v>1640</v>
      </c>
      <c r="B287" s="305" t="s">
        <v>1958</v>
      </c>
      <c r="C287" s="307"/>
      <c r="D287" s="308">
        <v>0</v>
      </c>
      <c r="E287" s="322">
        <f t="shared" si="41"/>
        <v>0</v>
      </c>
      <c r="F287" s="319" t="str">
        <f t="shared" si="35"/>
        <v>否</v>
      </c>
      <c r="G287" s="287" t="str">
        <f t="shared" si="34"/>
        <v>项</v>
      </c>
    </row>
    <row r="288" ht="36" customHeight="1" spans="1:7">
      <c r="A288" s="304" t="s">
        <v>1642</v>
      </c>
      <c r="B288" s="305" t="s">
        <v>1959</v>
      </c>
      <c r="C288" s="307"/>
      <c r="D288" s="308">
        <v>0</v>
      </c>
      <c r="E288" s="322">
        <f t="shared" si="41"/>
        <v>0</v>
      </c>
      <c r="F288" s="319" t="str">
        <f t="shared" si="35"/>
        <v>否</v>
      </c>
      <c r="G288" s="287" t="str">
        <f t="shared" si="34"/>
        <v>项</v>
      </c>
    </row>
    <row r="289" ht="36" customHeight="1" spans="1:7">
      <c r="A289" s="304" t="s">
        <v>1644</v>
      </c>
      <c r="B289" s="305" t="s">
        <v>1960</v>
      </c>
      <c r="C289" s="307"/>
      <c r="D289" s="308">
        <v>0</v>
      </c>
      <c r="E289" s="322">
        <f t="shared" si="41"/>
        <v>0</v>
      </c>
      <c r="F289" s="319" t="str">
        <f t="shared" si="35"/>
        <v>否</v>
      </c>
      <c r="G289" s="287" t="str">
        <f t="shared" si="34"/>
        <v>项</v>
      </c>
    </row>
    <row r="290" ht="36" customHeight="1" spans="1:7">
      <c r="A290" s="304" t="s">
        <v>1646</v>
      </c>
      <c r="B290" s="305" t="s">
        <v>1961</v>
      </c>
      <c r="C290" s="306">
        <v>3730</v>
      </c>
      <c r="D290" s="306">
        <v>3730</v>
      </c>
      <c r="E290" s="168">
        <f t="shared" ref="E290:E295" si="42">IFERROR(D290/C290-1,"")</f>
        <v>0</v>
      </c>
      <c r="F290" s="319" t="str">
        <f t="shared" si="35"/>
        <v>是</v>
      </c>
      <c r="G290" s="287" t="str">
        <f t="shared" si="34"/>
        <v>项</v>
      </c>
    </row>
    <row r="291" ht="36" customHeight="1" spans="1:7">
      <c r="A291" s="304" t="s">
        <v>1648</v>
      </c>
      <c r="B291" s="305" t="s">
        <v>1962</v>
      </c>
      <c r="C291" s="307"/>
      <c r="D291" s="308">
        <v>0</v>
      </c>
      <c r="E291" s="322">
        <f>IF(C291&lt;0,"",IFERROR(D291/C291-1,0))</f>
        <v>0</v>
      </c>
      <c r="F291" s="319" t="str">
        <f t="shared" si="35"/>
        <v>否</v>
      </c>
      <c r="G291" s="287" t="str">
        <f t="shared" si="34"/>
        <v>项</v>
      </c>
    </row>
    <row r="292" ht="36" customHeight="1" spans="1:7">
      <c r="A292" s="304" t="s">
        <v>1650</v>
      </c>
      <c r="B292" s="305" t="s">
        <v>1963</v>
      </c>
      <c r="C292" s="306">
        <v>2930</v>
      </c>
      <c r="D292" s="306">
        <v>4115</v>
      </c>
      <c r="E292" s="168">
        <f t="shared" si="42"/>
        <v>0.4044</v>
      </c>
      <c r="F292" s="319" t="str">
        <f t="shared" si="35"/>
        <v>是</v>
      </c>
      <c r="G292" s="287" t="str">
        <f t="shared" si="34"/>
        <v>项</v>
      </c>
    </row>
    <row r="293" ht="36" customHeight="1" spans="1:7">
      <c r="A293" s="304" t="s">
        <v>1652</v>
      </c>
      <c r="B293" s="305" t="s">
        <v>1964</v>
      </c>
      <c r="C293" s="306"/>
      <c r="D293" s="306">
        <v>1800</v>
      </c>
      <c r="E293" s="168" t="str">
        <f t="shared" si="42"/>
        <v/>
      </c>
      <c r="F293" s="319" t="str">
        <f t="shared" si="35"/>
        <v>是</v>
      </c>
      <c r="G293" s="287" t="str">
        <f t="shared" si="34"/>
        <v>项</v>
      </c>
    </row>
    <row r="294" ht="36" customHeight="1" spans="1:7">
      <c r="A294" s="302" t="s">
        <v>116</v>
      </c>
      <c r="B294" s="217" t="s">
        <v>1965</v>
      </c>
      <c r="C294" s="256">
        <v>67</v>
      </c>
      <c r="D294" s="256">
        <v>184</v>
      </c>
      <c r="E294" s="321">
        <f t="shared" si="42"/>
        <v>1.7463</v>
      </c>
      <c r="F294" s="319" t="str">
        <f t="shared" si="35"/>
        <v>是</v>
      </c>
      <c r="G294" s="287" t="str">
        <f t="shared" si="34"/>
        <v>类</v>
      </c>
    </row>
    <row r="295" ht="36" customHeight="1" spans="1:7">
      <c r="A295" s="325">
        <v>23304</v>
      </c>
      <c r="B295" s="303" t="s">
        <v>1966</v>
      </c>
      <c r="C295" s="256">
        <v>67</v>
      </c>
      <c r="D295" s="256">
        <v>184</v>
      </c>
      <c r="E295" s="321">
        <f t="shared" si="42"/>
        <v>1.7463</v>
      </c>
      <c r="F295" s="319" t="str">
        <f t="shared" si="35"/>
        <v>是</v>
      </c>
      <c r="G295" s="287" t="str">
        <f t="shared" si="34"/>
        <v>款</v>
      </c>
    </row>
    <row r="296" ht="36" customHeight="1" spans="1:7">
      <c r="A296" s="304" t="s">
        <v>1656</v>
      </c>
      <c r="B296" s="305" t="s">
        <v>1967</v>
      </c>
      <c r="C296" s="307"/>
      <c r="D296" s="308">
        <v>0</v>
      </c>
      <c r="E296" s="322">
        <f t="shared" ref="E296:E308" si="43">IF(C296&lt;0,"",IFERROR(D296/C296-1,0))</f>
        <v>0</v>
      </c>
      <c r="F296" s="319" t="str">
        <f t="shared" si="35"/>
        <v>否</v>
      </c>
      <c r="G296" s="287" t="str">
        <f t="shared" si="34"/>
        <v>项</v>
      </c>
    </row>
    <row r="297" ht="36" customHeight="1" spans="1:7">
      <c r="A297" s="304" t="s">
        <v>1660</v>
      </c>
      <c r="B297" s="305" t="s">
        <v>1968</v>
      </c>
      <c r="C297" s="307"/>
      <c r="D297" s="308">
        <v>0</v>
      </c>
      <c r="E297" s="322">
        <f t="shared" si="43"/>
        <v>0</v>
      </c>
      <c r="F297" s="319" t="str">
        <f t="shared" si="35"/>
        <v>否</v>
      </c>
      <c r="G297" s="287" t="str">
        <f t="shared" si="34"/>
        <v>项</v>
      </c>
    </row>
    <row r="298" ht="36" customHeight="1" spans="1:7">
      <c r="A298" s="304" t="s">
        <v>1662</v>
      </c>
      <c r="B298" s="305" t="s">
        <v>1969</v>
      </c>
      <c r="C298" s="306">
        <v>1</v>
      </c>
      <c r="D298" s="306">
        <v>8</v>
      </c>
      <c r="E298" s="168">
        <f>IFERROR(D298/C298-1,"")</f>
        <v>7</v>
      </c>
      <c r="F298" s="319" t="str">
        <f t="shared" si="35"/>
        <v>是</v>
      </c>
      <c r="G298" s="287" t="str">
        <f t="shared" si="34"/>
        <v>项</v>
      </c>
    </row>
    <row r="299" ht="36" customHeight="1" spans="1:7">
      <c r="A299" s="304" t="s">
        <v>1664</v>
      </c>
      <c r="B299" s="305" t="s">
        <v>1970</v>
      </c>
      <c r="C299" s="307"/>
      <c r="D299" s="308">
        <v>0</v>
      </c>
      <c r="E299" s="322">
        <f t="shared" si="43"/>
        <v>0</v>
      </c>
      <c r="F299" s="319" t="str">
        <f t="shared" si="35"/>
        <v>否</v>
      </c>
      <c r="G299" s="287" t="str">
        <f t="shared" si="34"/>
        <v>项</v>
      </c>
    </row>
    <row r="300" ht="36" customHeight="1" spans="1:7">
      <c r="A300" s="304" t="s">
        <v>1666</v>
      </c>
      <c r="B300" s="305" t="s">
        <v>1971</v>
      </c>
      <c r="C300" s="307"/>
      <c r="D300" s="308">
        <v>0</v>
      </c>
      <c r="E300" s="322">
        <f t="shared" si="43"/>
        <v>0</v>
      </c>
      <c r="F300" s="319" t="str">
        <f t="shared" si="35"/>
        <v>否</v>
      </c>
      <c r="G300" s="287" t="str">
        <f t="shared" si="34"/>
        <v>项</v>
      </c>
    </row>
    <row r="301" ht="36" customHeight="1" spans="1:7">
      <c r="A301" s="304" t="s">
        <v>1668</v>
      </c>
      <c r="B301" s="305" t="s">
        <v>1972</v>
      </c>
      <c r="C301" s="307"/>
      <c r="D301" s="308">
        <v>0</v>
      </c>
      <c r="E301" s="322">
        <f t="shared" si="43"/>
        <v>0</v>
      </c>
      <c r="F301" s="319" t="str">
        <f t="shared" si="35"/>
        <v>否</v>
      </c>
      <c r="G301" s="287" t="str">
        <f t="shared" si="34"/>
        <v>项</v>
      </c>
    </row>
    <row r="302" ht="36" customHeight="1" spans="1:7">
      <c r="A302" s="304" t="s">
        <v>1670</v>
      </c>
      <c r="B302" s="305" t="s">
        <v>1973</v>
      </c>
      <c r="C302" s="307"/>
      <c r="D302" s="308">
        <v>0</v>
      </c>
      <c r="E302" s="322">
        <f t="shared" si="43"/>
        <v>0</v>
      </c>
      <c r="F302" s="319" t="str">
        <f t="shared" si="35"/>
        <v>否</v>
      </c>
      <c r="G302" s="287" t="str">
        <f t="shared" si="34"/>
        <v>项</v>
      </c>
    </row>
    <row r="303" ht="36" customHeight="1" spans="1:7">
      <c r="A303" s="304" t="s">
        <v>1672</v>
      </c>
      <c r="B303" s="305" t="s">
        <v>1974</v>
      </c>
      <c r="C303" s="307"/>
      <c r="D303" s="308">
        <v>0</v>
      </c>
      <c r="E303" s="322">
        <f t="shared" si="43"/>
        <v>0</v>
      </c>
      <c r="F303" s="319" t="str">
        <f t="shared" si="35"/>
        <v>否</v>
      </c>
      <c r="G303" s="287" t="str">
        <f t="shared" si="34"/>
        <v>项</v>
      </c>
    </row>
    <row r="304" ht="36" customHeight="1" spans="1:7">
      <c r="A304" s="304" t="s">
        <v>1674</v>
      </c>
      <c r="B304" s="305" t="s">
        <v>1975</v>
      </c>
      <c r="C304" s="307"/>
      <c r="D304" s="308">
        <v>0</v>
      </c>
      <c r="E304" s="322">
        <f t="shared" si="43"/>
        <v>0</v>
      </c>
      <c r="F304" s="319" t="str">
        <f t="shared" si="35"/>
        <v>否</v>
      </c>
      <c r="G304" s="287" t="str">
        <f t="shared" si="34"/>
        <v>项</v>
      </c>
    </row>
    <row r="305" ht="36" customHeight="1" spans="1:7">
      <c r="A305" s="304" t="s">
        <v>1676</v>
      </c>
      <c r="B305" s="305" t="s">
        <v>1976</v>
      </c>
      <c r="C305" s="307"/>
      <c r="D305" s="308">
        <v>0</v>
      </c>
      <c r="E305" s="322">
        <f t="shared" si="43"/>
        <v>0</v>
      </c>
      <c r="F305" s="319" t="str">
        <f t="shared" si="35"/>
        <v>否</v>
      </c>
      <c r="G305" s="287" t="str">
        <f t="shared" si="34"/>
        <v>项</v>
      </c>
    </row>
    <row r="306" ht="36" customHeight="1" spans="1:7">
      <c r="A306" s="304" t="s">
        <v>1678</v>
      </c>
      <c r="B306" s="305" t="s">
        <v>1977</v>
      </c>
      <c r="C306" s="307"/>
      <c r="D306" s="308">
        <v>0</v>
      </c>
      <c r="E306" s="322">
        <f t="shared" si="43"/>
        <v>0</v>
      </c>
      <c r="F306" s="319" t="str">
        <f t="shared" si="35"/>
        <v>否</v>
      </c>
      <c r="G306" s="287" t="str">
        <f t="shared" si="34"/>
        <v>项</v>
      </c>
    </row>
    <row r="307" ht="36" customHeight="1" spans="1:7">
      <c r="A307" s="304" t="s">
        <v>1680</v>
      </c>
      <c r="B307" s="305" t="s">
        <v>1978</v>
      </c>
      <c r="C307" s="307"/>
      <c r="D307" s="308">
        <v>0</v>
      </c>
      <c r="E307" s="322">
        <f t="shared" si="43"/>
        <v>0</v>
      </c>
      <c r="F307" s="319" t="str">
        <f t="shared" si="35"/>
        <v>否</v>
      </c>
      <c r="G307" s="287" t="str">
        <f t="shared" si="34"/>
        <v>项</v>
      </c>
    </row>
    <row r="308" ht="36" customHeight="1" spans="1:7">
      <c r="A308" s="304" t="s">
        <v>1682</v>
      </c>
      <c r="B308" s="305" t="s">
        <v>1979</v>
      </c>
      <c r="C308" s="307"/>
      <c r="D308" s="308">
        <v>0</v>
      </c>
      <c r="E308" s="322">
        <f t="shared" si="43"/>
        <v>0</v>
      </c>
      <c r="F308" s="319" t="str">
        <f t="shared" si="35"/>
        <v>否</v>
      </c>
      <c r="G308" s="287" t="str">
        <f t="shared" si="34"/>
        <v>项</v>
      </c>
    </row>
    <row r="309" ht="36" customHeight="1" spans="1:7">
      <c r="A309" s="304" t="s">
        <v>1684</v>
      </c>
      <c r="B309" s="305" t="s">
        <v>1980</v>
      </c>
      <c r="C309" s="306">
        <v>66</v>
      </c>
      <c r="D309" s="306">
        <v>110</v>
      </c>
      <c r="E309" s="168">
        <f t="shared" ref="E309:E311" si="44">IFERROR(D309/C309-1,"")</f>
        <v>0.6667</v>
      </c>
      <c r="F309" s="319" t="str">
        <f t="shared" si="35"/>
        <v>是</v>
      </c>
      <c r="G309" s="287" t="str">
        <f t="shared" si="34"/>
        <v>项</v>
      </c>
    </row>
    <row r="310" ht="36" customHeight="1" spans="1:7">
      <c r="A310" s="304" t="s">
        <v>1686</v>
      </c>
      <c r="B310" s="305" t="s">
        <v>1981</v>
      </c>
      <c r="C310" s="306"/>
      <c r="D310" s="306">
        <v>66</v>
      </c>
      <c r="E310" s="168" t="str">
        <f t="shared" si="44"/>
        <v/>
      </c>
      <c r="F310" s="319" t="str">
        <f t="shared" si="35"/>
        <v>是</v>
      </c>
      <c r="G310" s="287" t="str">
        <f t="shared" si="34"/>
        <v>项</v>
      </c>
    </row>
    <row r="311" ht="36" customHeight="1" spans="1:7">
      <c r="A311" s="325" t="s">
        <v>1688</v>
      </c>
      <c r="B311" s="217" t="s">
        <v>1982</v>
      </c>
      <c r="C311" s="256">
        <v>0</v>
      </c>
      <c r="D311" s="256">
        <v>0</v>
      </c>
      <c r="E311" s="168" t="str">
        <f t="shared" si="44"/>
        <v/>
      </c>
      <c r="F311" s="319" t="str">
        <f t="shared" si="35"/>
        <v>是</v>
      </c>
      <c r="G311" s="287" t="str">
        <f t="shared" si="34"/>
        <v>类</v>
      </c>
    </row>
    <row r="312" ht="36" customHeight="1" spans="1:7">
      <c r="A312" s="325" t="s">
        <v>1690</v>
      </c>
      <c r="B312" s="303" t="s">
        <v>1983</v>
      </c>
      <c r="C312" s="309">
        <f>SUM(C313:C324)</f>
        <v>0</v>
      </c>
      <c r="D312" s="309">
        <f>SUM(D313:D324)</f>
        <v>0</v>
      </c>
      <c r="E312" s="322">
        <f t="shared" ref="E312:E332" si="45">IF(C312&lt;0,"",IFERROR(D312/C312-1,0))</f>
        <v>0</v>
      </c>
      <c r="F312" s="319" t="str">
        <f t="shared" si="35"/>
        <v>否</v>
      </c>
      <c r="G312" s="287" t="str">
        <f t="shared" si="34"/>
        <v>款</v>
      </c>
    </row>
    <row r="313" ht="36" customHeight="1" spans="1:7">
      <c r="A313" s="326" t="s">
        <v>1692</v>
      </c>
      <c r="B313" s="305" t="s">
        <v>1984</v>
      </c>
      <c r="C313" s="307"/>
      <c r="D313" s="308">
        <v>0</v>
      </c>
      <c r="E313" s="322">
        <f t="shared" si="45"/>
        <v>0</v>
      </c>
      <c r="F313" s="319" t="str">
        <f t="shared" si="35"/>
        <v>否</v>
      </c>
      <c r="G313" s="287" t="str">
        <f t="shared" si="34"/>
        <v>项</v>
      </c>
    </row>
    <row r="314" ht="36" customHeight="1" spans="1:7">
      <c r="A314" s="326" t="s">
        <v>1694</v>
      </c>
      <c r="B314" s="305" t="s">
        <v>1985</v>
      </c>
      <c r="C314" s="307"/>
      <c r="D314" s="308">
        <v>0</v>
      </c>
      <c r="E314" s="322">
        <f t="shared" si="45"/>
        <v>0</v>
      </c>
      <c r="F314" s="319" t="str">
        <f t="shared" si="35"/>
        <v>否</v>
      </c>
      <c r="G314" s="287" t="str">
        <f t="shared" si="34"/>
        <v>项</v>
      </c>
    </row>
    <row r="315" ht="36" customHeight="1" spans="1:7">
      <c r="A315" s="326" t="s">
        <v>1696</v>
      </c>
      <c r="B315" s="305" t="s">
        <v>1986</v>
      </c>
      <c r="C315" s="307"/>
      <c r="D315" s="308">
        <v>0</v>
      </c>
      <c r="E315" s="322">
        <f t="shared" si="45"/>
        <v>0</v>
      </c>
      <c r="F315" s="319" t="str">
        <f t="shared" si="35"/>
        <v>否</v>
      </c>
      <c r="G315" s="287" t="str">
        <f t="shared" si="34"/>
        <v>项</v>
      </c>
    </row>
    <row r="316" ht="36" customHeight="1" spans="1:7">
      <c r="A316" s="326" t="s">
        <v>1698</v>
      </c>
      <c r="B316" s="305" t="s">
        <v>1987</v>
      </c>
      <c r="C316" s="307"/>
      <c r="D316" s="308">
        <v>0</v>
      </c>
      <c r="E316" s="322">
        <f t="shared" si="45"/>
        <v>0</v>
      </c>
      <c r="F316" s="319" t="str">
        <f t="shared" si="35"/>
        <v>否</v>
      </c>
      <c r="G316" s="287" t="str">
        <f t="shared" si="34"/>
        <v>项</v>
      </c>
    </row>
    <row r="317" ht="36" customHeight="1" spans="1:7">
      <c r="A317" s="326" t="s">
        <v>1700</v>
      </c>
      <c r="B317" s="305" t="s">
        <v>1988</v>
      </c>
      <c r="C317" s="307"/>
      <c r="D317" s="308">
        <v>0</v>
      </c>
      <c r="E317" s="322">
        <f t="shared" si="45"/>
        <v>0</v>
      </c>
      <c r="F317" s="319" t="str">
        <f t="shared" si="35"/>
        <v>否</v>
      </c>
      <c r="G317" s="287" t="str">
        <f t="shared" si="34"/>
        <v>项</v>
      </c>
    </row>
    <row r="318" ht="36" customHeight="1" spans="1:7">
      <c r="A318" s="326" t="s">
        <v>1702</v>
      </c>
      <c r="B318" s="305" t="s">
        <v>1989</v>
      </c>
      <c r="C318" s="307"/>
      <c r="D318" s="308">
        <v>0</v>
      </c>
      <c r="E318" s="322">
        <f t="shared" si="45"/>
        <v>0</v>
      </c>
      <c r="F318" s="319" t="str">
        <f t="shared" si="35"/>
        <v>否</v>
      </c>
      <c r="G318" s="287" t="str">
        <f t="shared" si="34"/>
        <v>项</v>
      </c>
    </row>
    <row r="319" ht="36" customHeight="1" spans="1:7">
      <c r="A319" s="326" t="s">
        <v>1704</v>
      </c>
      <c r="B319" s="305" t="s">
        <v>1990</v>
      </c>
      <c r="C319" s="307"/>
      <c r="D319" s="308">
        <v>0</v>
      </c>
      <c r="E319" s="322">
        <f t="shared" si="45"/>
        <v>0</v>
      </c>
      <c r="F319" s="319" t="str">
        <f t="shared" si="35"/>
        <v>否</v>
      </c>
      <c r="G319" s="287" t="str">
        <f t="shared" si="34"/>
        <v>项</v>
      </c>
    </row>
    <row r="320" ht="36" customHeight="1" spans="1:7">
      <c r="A320" s="326" t="s">
        <v>1706</v>
      </c>
      <c r="B320" s="305" t="s">
        <v>1991</v>
      </c>
      <c r="C320" s="307"/>
      <c r="D320" s="308">
        <v>0</v>
      </c>
      <c r="E320" s="322">
        <f t="shared" si="45"/>
        <v>0</v>
      </c>
      <c r="F320" s="319" t="str">
        <f t="shared" si="35"/>
        <v>否</v>
      </c>
      <c r="G320" s="287" t="str">
        <f t="shared" si="34"/>
        <v>项</v>
      </c>
    </row>
    <row r="321" ht="36" customHeight="1" spans="1:7">
      <c r="A321" s="326" t="s">
        <v>1708</v>
      </c>
      <c r="B321" s="305" t="s">
        <v>1992</v>
      </c>
      <c r="C321" s="307"/>
      <c r="D321" s="308">
        <v>0</v>
      </c>
      <c r="E321" s="322">
        <f t="shared" si="45"/>
        <v>0</v>
      </c>
      <c r="F321" s="319" t="str">
        <f t="shared" si="35"/>
        <v>否</v>
      </c>
      <c r="G321" s="287" t="str">
        <f t="shared" si="34"/>
        <v>项</v>
      </c>
    </row>
    <row r="322" ht="36" customHeight="1" spans="1:7">
      <c r="A322" s="326" t="s">
        <v>1710</v>
      </c>
      <c r="B322" s="305" t="s">
        <v>1993</v>
      </c>
      <c r="C322" s="307"/>
      <c r="D322" s="308">
        <v>0</v>
      </c>
      <c r="E322" s="322">
        <f t="shared" si="45"/>
        <v>0</v>
      </c>
      <c r="F322" s="319" t="str">
        <f t="shared" si="35"/>
        <v>否</v>
      </c>
      <c r="G322" s="287" t="str">
        <f t="shared" si="34"/>
        <v>项</v>
      </c>
    </row>
    <row r="323" ht="36" customHeight="1" spans="1:7">
      <c r="A323" s="326" t="s">
        <v>1712</v>
      </c>
      <c r="B323" s="305" t="s">
        <v>1994</v>
      </c>
      <c r="C323" s="307"/>
      <c r="D323" s="308">
        <v>0</v>
      </c>
      <c r="E323" s="322">
        <f t="shared" si="45"/>
        <v>0</v>
      </c>
      <c r="F323" s="319" t="str">
        <f t="shared" si="35"/>
        <v>否</v>
      </c>
      <c r="G323" s="287" t="str">
        <f t="shared" si="34"/>
        <v>项</v>
      </c>
    </row>
    <row r="324" ht="36" customHeight="1" spans="1:7">
      <c r="A324" s="326" t="s">
        <v>1714</v>
      </c>
      <c r="B324" s="305" t="s">
        <v>1995</v>
      </c>
      <c r="C324" s="307"/>
      <c r="D324" s="308">
        <v>0</v>
      </c>
      <c r="E324" s="322">
        <f t="shared" si="45"/>
        <v>0</v>
      </c>
      <c r="F324" s="319" t="str">
        <f t="shared" si="35"/>
        <v>否</v>
      </c>
      <c r="G324" s="287" t="str">
        <f t="shared" ref="G324:G331" si="46">IF(LEN(A324)=3,"类",IF(LEN(A324)=5,"款","项"))</f>
        <v>项</v>
      </c>
    </row>
    <row r="325" ht="36" customHeight="1" spans="1:7">
      <c r="A325" s="325" t="s">
        <v>1716</v>
      </c>
      <c r="B325" s="303" t="s">
        <v>1996</v>
      </c>
      <c r="C325" s="309">
        <f>SUM(C326:C331)</f>
        <v>0</v>
      </c>
      <c r="D325" s="309">
        <f>SUM(D326:D331)</f>
        <v>0</v>
      </c>
      <c r="E325" s="322">
        <f t="shared" si="45"/>
        <v>0</v>
      </c>
      <c r="F325" s="319" t="str">
        <f t="shared" ref="F325:F331" si="47">IF(LEN(A325)=3,"是",IF(B325&lt;&gt;"",IF(SUM(C325:D325)&lt;&gt;0,"是","否"),"是"))</f>
        <v>否</v>
      </c>
      <c r="G325" s="287" t="str">
        <f t="shared" si="46"/>
        <v>款</v>
      </c>
    </row>
    <row r="326" ht="36" customHeight="1" spans="1:7">
      <c r="A326" s="326" t="s">
        <v>1718</v>
      </c>
      <c r="B326" s="305" t="s">
        <v>910</v>
      </c>
      <c r="C326" s="307"/>
      <c r="D326" s="308">
        <v>0</v>
      </c>
      <c r="E326" s="322">
        <f t="shared" si="45"/>
        <v>0</v>
      </c>
      <c r="F326" s="319" t="str">
        <f t="shared" si="47"/>
        <v>否</v>
      </c>
      <c r="G326" s="287" t="str">
        <f t="shared" si="46"/>
        <v>项</v>
      </c>
    </row>
    <row r="327" ht="36" customHeight="1" spans="1:7">
      <c r="A327" s="326" t="s">
        <v>1720</v>
      </c>
      <c r="B327" s="305" t="s">
        <v>950</v>
      </c>
      <c r="C327" s="307"/>
      <c r="D327" s="308">
        <v>0</v>
      </c>
      <c r="E327" s="322">
        <f t="shared" si="45"/>
        <v>0</v>
      </c>
      <c r="F327" s="319" t="str">
        <f t="shared" si="47"/>
        <v>否</v>
      </c>
      <c r="G327" s="287" t="str">
        <f t="shared" si="46"/>
        <v>项</v>
      </c>
    </row>
    <row r="328" ht="36" customHeight="1" spans="1:7">
      <c r="A328" s="326" t="s">
        <v>1722</v>
      </c>
      <c r="B328" s="305" t="s">
        <v>1997</v>
      </c>
      <c r="C328" s="307"/>
      <c r="D328" s="308">
        <v>0</v>
      </c>
      <c r="E328" s="322">
        <f t="shared" si="45"/>
        <v>0</v>
      </c>
      <c r="F328" s="319" t="str">
        <f t="shared" si="47"/>
        <v>否</v>
      </c>
      <c r="G328" s="287" t="str">
        <f t="shared" si="46"/>
        <v>项</v>
      </c>
    </row>
    <row r="329" ht="36" customHeight="1" spans="1:7">
      <c r="A329" s="326" t="s">
        <v>1724</v>
      </c>
      <c r="B329" s="305" t="s">
        <v>1998</v>
      </c>
      <c r="C329" s="307"/>
      <c r="D329" s="308">
        <v>0</v>
      </c>
      <c r="E329" s="322">
        <f t="shared" si="45"/>
        <v>0</v>
      </c>
      <c r="F329" s="319" t="str">
        <f t="shared" si="47"/>
        <v>否</v>
      </c>
      <c r="G329" s="287" t="str">
        <f t="shared" si="46"/>
        <v>项</v>
      </c>
    </row>
    <row r="330" ht="36" customHeight="1" spans="1:7">
      <c r="A330" s="326" t="s">
        <v>1726</v>
      </c>
      <c r="B330" s="305" t="s">
        <v>1999</v>
      </c>
      <c r="C330" s="307"/>
      <c r="D330" s="308">
        <v>0</v>
      </c>
      <c r="E330" s="322">
        <f t="shared" si="45"/>
        <v>0</v>
      </c>
      <c r="F330" s="319" t="str">
        <f t="shared" si="47"/>
        <v>否</v>
      </c>
      <c r="G330" s="287" t="str">
        <f t="shared" si="46"/>
        <v>项</v>
      </c>
    </row>
    <row r="331" ht="36" customHeight="1" spans="1:7">
      <c r="A331" s="326" t="s">
        <v>1728</v>
      </c>
      <c r="B331" s="305" t="s">
        <v>2000</v>
      </c>
      <c r="C331" s="307"/>
      <c r="D331" s="308">
        <v>0</v>
      </c>
      <c r="E331" s="322">
        <f t="shared" si="45"/>
        <v>0</v>
      </c>
      <c r="F331" s="319" t="str">
        <f t="shared" si="47"/>
        <v>否</v>
      </c>
      <c r="G331" s="287" t="str">
        <f t="shared" si="46"/>
        <v>项</v>
      </c>
    </row>
    <row r="332" ht="36" customHeight="1" spans="1:7">
      <c r="A332" s="330"/>
      <c r="B332" s="331"/>
      <c r="C332" s="332"/>
      <c r="D332" s="332"/>
      <c r="E332" s="353">
        <f t="shared" si="45"/>
        <v>0</v>
      </c>
      <c r="F332" s="319"/>
      <c r="G332" s="287"/>
    </row>
    <row r="333" ht="36" customHeight="1" spans="1:7">
      <c r="A333" s="333"/>
      <c r="B333" s="334" t="s">
        <v>2001</v>
      </c>
      <c r="C333" s="335">
        <v>57222</v>
      </c>
      <c r="D333" s="335">
        <v>133302</v>
      </c>
      <c r="E333" s="321">
        <f t="shared" ref="E333:E335" si="48">IFERROR(D333/C333-1,"")</f>
        <v>1.3296</v>
      </c>
      <c r="F333" s="319" t="str">
        <f>IF(LEN(A333)=3,"是",IF(B333&lt;&gt;"",IF(SUM(C333:D333)&lt;&gt;0,"是","否"),"是"))</f>
        <v>是</v>
      </c>
      <c r="G333" s="287"/>
    </row>
    <row r="334" ht="36" customHeight="1" spans="1:7">
      <c r="A334" s="336" t="s">
        <v>1732</v>
      </c>
      <c r="B334" s="337" t="s">
        <v>121</v>
      </c>
      <c r="C334" s="338">
        <v>22145</v>
      </c>
      <c r="D334" s="338">
        <v>55683</v>
      </c>
      <c r="E334" s="321">
        <f t="shared" si="48"/>
        <v>1.5145</v>
      </c>
      <c r="F334" s="319" t="str">
        <f>IF(LEN(A334)=3,"是",IF(B334&lt;&gt;"",IF(SUM(C334:D334)&lt;&gt;0,"是","否"),"是"))</f>
        <v>是</v>
      </c>
      <c r="G334" s="287"/>
    </row>
    <row r="335" ht="36" customHeight="1" spans="1:7">
      <c r="A335" s="336" t="s">
        <v>1733</v>
      </c>
      <c r="B335" s="339" t="s">
        <v>2002</v>
      </c>
      <c r="C335" s="340">
        <v>2145</v>
      </c>
      <c r="D335" s="340">
        <v>6202</v>
      </c>
      <c r="E335" s="168">
        <f t="shared" si="48"/>
        <v>1.8914</v>
      </c>
      <c r="F335" s="319" t="str">
        <f>IF(LEN(A335)=3,"是",IF(B335&lt;&gt;"",IF(SUM(C335:D335)&lt;&gt;0,"是","否"),"是"))</f>
        <v>是</v>
      </c>
      <c r="G335" s="287"/>
    </row>
    <row r="336" ht="36" customHeight="1" spans="1:7">
      <c r="A336" s="341" t="s">
        <v>2003</v>
      </c>
      <c r="B336" s="342" t="s">
        <v>2004</v>
      </c>
      <c r="C336" s="340">
        <v>0</v>
      </c>
      <c r="D336" s="343"/>
      <c r="E336" s="353">
        <f>IF(C336&lt;0,"",IFERROR(D336/C336-1,0))</f>
        <v>0</v>
      </c>
      <c r="F336" s="319" t="s">
        <v>1731</v>
      </c>
      <c r="G336" s="287"/>
    </row>
    <row r="337" ht="36" customHeight="1" spans="1:7">
      <c r="A337" s="344" t="s">
        <v>1735</v>
      </c>
      <c r="B337" s="345" t="s">
        <v>2005</v>
      </c>
      <c r="C337" s="340">
        <v>2145</v>
      </c>
      <c r="D337" s="343">
        <v>6202</v>
      </c>
      <c r="E337" s="168">
        <f>IFERROR(D337/C337-1,"")</f>
        <v>1.8914</v>
      </c>
      <c r="F337" s="319" t="str">
        <f t="shared" ref="F336:F343" si="49">IF(LEN(A337)=3,"是",IF(B337&lt;&gt;"",IF(SUM(C337:D337)&lt;&gt;0,"是","否"),"是"))</f>
        <v>是</v>
      </c>
      <c r="G337" s="287"/>
    </row>
    <row r="338" ht="36" customHeight="1" spans="1:7">
      <c r="A338" s="341" t="s">
        <v>1739</v>
      </c>
      <c r="B338" s="339" t="s">
        <v>2006</v>
      </c>
      <c r="C338" s="340">
        <v>20000</v>
      </c>
      <c r="D338" s="346">
        <v>49481</v>
      </c>
      <c r="E338" s="168">
        <f>IFERROR(D338/C338-1,"")</f>
        <v>1.4741</v>
      </c>
      <c r="F338" s="319" t="str">
        <f t="shared" si="49"/>
        <v>是</v>
      </c>
      <c r="G338" s="287"/>
    </row>
    <row r="339" ht="36" customHeight="1" spans="1:7">
      <c r="A339" s="341" t="s">
        <v>1741</v>
      </c>
      <c r="B339" s="339" t="s">
        <v>2007</v>
      </c>
      <c r="C339" s="340"/>
      <c r="D339" s="343"/>
      <c r="E339" s="168" t="str">
        <f>IFERROR(D339/C339-1,"")</f>
        <v/>
      </c>
      <c r="F339" s="319" t="s">
        <v>1731</v>
      </c>
      <c r="G339" s="287"/>
    </row>
    <row r="340" ht="36" customHeight="1" spans="1:7">
      <c r="A340" s="341" t="s">
        <v>2008</v>
      </c>
      <c r="B340" s="339" t="s">
        <v>2009</v>
      </c>
      <c r="C340" s="340"/>
      <c r="D340" s="340"/>
      <c r="E340" s="353">
        <f>IF(C340&lt;0,"",IFERROR(D340/C340-1,0))</f>
        <v>0</v>
      </c>
      <c r="F340" s="319" t="s">
        <v>1731</v>
      </c>
      <c r="G340" s="287"/>
    </row>
    <row r="341" ht="36" customHeight="1" spans="1:7">
      <c r="A341" s="347" t="s">
        <v>1743</v>
      </c>
      <c r="B341" s="348" t="s">
        <v>1744</v>
      </c>
      <c r="C341" s="338">
        <v>870</v>
      </c>
      <c r="D341" s="338">
        <v>18200</v>
      </c>
      <c r="E341" s="321">
        <f>IFERROR(D341/C341-1,"")</f>
        <v>19.9195</v>
      </c>
      <c r="F341" s="319" t="str">
        <f t="shared" si="49"/>
        <v>是</v>
      </c>
      <c r="G341" s="287"/>
    </row>
    <row r="342" ht="36" customHeight="1" spans="1:7">
      <c r="A342" s="336"/>
      <c r="B342" s="348" t="s">
        <v>2010</v>
      </c>
      <c r="C342" s="340"/>
      <c r="D342" s="346"/>
      <c r="E342" s="168"/>
      <c r="F342" s="319" t="s">
        <v>1731</v>
      </c>
      <c r="G342" s="287"/>
    </row>
    <row r="343" ht="36" customHeight="1" spans="1:7">
      <c r="A343" s="349"/>
      <c r="B343" s="350" t="s">
        <v>129</v>
      </c>
      <c r="C343" s="338">
        <v>80237</v>
      </c>
      <c r="D343" s="338">
        <v>207185</v>
      </c>
      <c r="E343" s="321">
        <f>IFERROR(D343/C343-1,"")</f>
        <v>1.5822</v>
      </c>
      <c r="F343" s="319" t="str">
        <f t="shared" si="49"/>
        <v>是</v>
      </c>
      <c r="G343" s="287"/>
    </row>
    <row r="344" spans="3:4">
      <c r="C344" s="351"/>
      <c r="D344" s="351"/>
    </row>
    <row r="345" ht="30" hidden="1" spans="2:5">
      <c r="B345" s="352" t="s">
        <v>2011</v>
      </c>
      <c r="C345" s="352" t="b">
        <f>C343='[3]29'!C61</f>
        <v>0</v>
      </c>
      <c r="D345" s="352" t="b">
        <f>D343='[3]29'!D61</f>
        <v>1</v>
      </c>
      <c r="E345" s="354"/>
    </row>
    <row r="346" ht="30" hidden="1" spans="2:5">
      <c r="B346" s="352" t="s">
        <v>2012</v>
      </c>
      <c r="C346" s="352">
        <f>C343-'[3]29'!C61</f>
        <v>-116160</v>
      </c>
      <c r="D346" s="352">
        <f>D343-'[3]29'!D61</f>
        <v>0</v>
      </c>
      <c r="E346" s="354"/>
    </row>
    <row r="347" hidden="1" spans="5:5">
      <c r="E347" s="354"/>
    </row>
  </sheetData>
  <mergeCells count="1">
    <mergeCell ref="B1:E1"/>
  </mergeCells>
  <conditionalFormatting sqref="B341">
    <cfRule type="expression" dxfId="1" priority="4" stopIfTrue="1">
      <formula>"len($A:$A)=3"</formula>
    </cfRule>
  </conditionalFormatting>
  <conditionalFormatting sqref="B342">
    <cfRule type="expression" dxfId="1" priority="1" stopIfTrue="1">
      <formula>"len($A:$A)=3"</formula>
    </cfRule>
  </conditionalFormatting>
  <conditionalFormatting sqref="C345:D345">
    <cfRule type="containsText" dxfId="3" priority="2" operator="between" text="FALSE">
      <formula>NOT(ISERROR(SEARCH("FALSE",C345)))</formula>
    </cfRule>
  </conditionalFormatting>
  <conditionalFormatting sqref="C346:D346">
    <cfRule type="cellIs" dxfId="4" priority="3" operator="notEqual">
      <formula>0</formula>
    </cfRule>
  </conditionalFormatting>
  <printOptions horizontalCentered="1"/>
  <pageMargins left="0.472222222222222" right="0.393055555555556" top="0.747916666666667" bottom="0.747916666666667" header="0.314583333333333" footer="0.314583333333333"/>
  <pageSetup paperSize="9" scale="75" firstPageNumber="161" orientation="portrait" useFirstPageNumber="1" horizontalDpi="600"/>
  <headerFooter alignWithMargins="0">
    <oddFooter>&amp;C&amp;18-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36"/>
  <sheetViews>
    <sheetView showGridLines="0" showZeros="0" view="pageBreakPreview" zoomScaleNormal="100" workbookViewId="0">
      <selection activeCell="A16" sqref="A16"/>
    </sheetView>
  </sheetViews>
  <sheetFormatPr defaultColWidth="9" defaultRowHeight="14.25" outlineLevelCol="4"/>
  <cols>
    <col min="1" max="1" width="52.1333333333333" style="264" customWidth="1"/>
    <col min="2" max="4" width="20.6333333333333" customWidth="1"/>
    <col min="5" max="5" width="9" hidden="1" customWidth="1"/>
  </cols>
  <sheetData>
    <row r="1" s="263" customFormat="1" ht="45" customHeight="1" spans="1:5">
      <c r="A1" s="265" t="s">
        <v>2013</v>
      </c>
      <c r="B1" s="265"/>
      <c r="C1" s="265"/>
      <c r="D1" s="265"/>
      <c r="E1" s="276"/>
    </row>
    <row r="2" ht="20.1" customHeight="1" spans="1:5">
      <c r="A2" s="266"/>
      <c r="B2" s="267"/>
      <c r="C2" s="268"/>
      <c r="D2" s="268" t="s">
        <v>2</v>
      </c>
      <c r="E2" s="264"/>
    </row>
    <row r="3" ht="45" customHeight="1" spans="1:5">
      <c r="A3" s="156" t="s">
        <v>1140</v>
      </c>
      <c r="B3" s="164" t="s">
        <v>131</v>
      </c>
      <c r="C3" s="164" t="s">
        <v>6</v>
      </c>
      <c r="D3" s="164" t="s">
        <v>132</v>
      </c>
      <c r="E3" s="277" t="s">
        <v>8</v>
      </c>
    </row>
    <row r="4" ht="36" customHeight="1" spans="1:5">
      <c r="A4" s="269" t="s">
        <v>1279</v>
      </c>
      <c r="B4" s="270"/>
      <c r="C4" s="270"/>
      <c r="D4" s="271"/>
      <c r="E4" s="278" t="str">
        <f>IF(A4&lt;&gt;"",IF(SUM(B4:C4)&lt;&gt;0,"是","否"),"是")</f>
        <v>否</v>
      </c>
    </row>
    <row r="5" ht="36" customHeight="1" spans="1:5">
      <c r="A5" s="269" t="s">
        <v>1310</v>
      </c>
      <c r="B5" s="270"/>
      <c r="C5" s="270"/>
      <c r="D5" s="271"/>
      <c r="E5" s="278" t="str">
        <f t="shared" ref="E5:E15" si="0">IF(A5&lt;&gt;"",IF(SUM(B5:C5)&lt;&gt;0,"是","否"),"是")</f>
        <v>否</v>
      </c>
    </row>
    <row r="6" ht="36" customHeight="1" spans="1:5">
      <c r="A6" s="269" t="s">
        <v>1330</v>
      </c>
      <c r="B6" s="270"/>
      <c r="C6" s="270"/>
      <c r="D6" s="271"/>
      <c r="E6" s="278" t="str">
        <f t="shared" si="0"/>
        <v>否</v>
      </c>
    </row>
    <row r="7" ht="36" customHeight="1" spans="1:5">
      <c r="A7" s="272" t="s">
        <v>1342</v>
      </c>
      <c r="B7" s="270"/>
      <c r="C7" s="270"/>
      <c r="D7" s="271"/>
      <c r="E7" s="279" t="str">
        <f t="shared" si="0"/>
        <v>否</v>
      </c>
    </row>
    <row r="8" ht="36" customHeight="1" spans="1:5">
      <c r="A8" s="269" t="s">
        <v>1433</v>
      </c>
      <c r="B8" s="270"/>
      <c r="C8" s="270"/>
      <c r="D8" s="271"/>
      <c r="E8" s="278" t="str">
        <f t="shared" si="0"/>
        <v>否</v>
      </c>
    </row>
    <row r="9" ht="36" customHeight="1" spans="1:5">
      <c r="A9" s="269" t="s">
        <v>1466</v>
      </c>
      <c r="B9" s="270"/>
      <c r="C9" s="270"/>
      <c r="D9" s="271"/>
      <c r="E9" s="278" t="str">
        <f t="shared" si="0"/>
        <v>否</v>
      </c>
    </row>
    <row r="10" ht="36" customHeight="1" spans="1:5">
      <c r="A10" s="272" t="s">
        <v>1564</v>
      </c>
      <c r="B10" s="270"/>
      <c r="C10" s="270"/>
      <c r="D10" s="271"/>
      <c r="E10" s="279" t="str">
        <f t="shared" si="0"/>
        <v>否</v>
      </c>
    </row>
    <row r="11" ht="36" customHeight="1" spans="1:5">
      <c r="A11" s="269" t="s">
        <v>1571</v>
      </c>
      <c r="B11" s="270"/>
      <c r="C11" s="270"/>
      <c r="D11" s="271"/>
      <c r="E11" s="278" t="str">
        <f t="shared" si="0"/>
        <v>否</v>
      </c>
    </row>
    <row r="12" ht="36" customHeight="1" spans="1:5">
      <c r="A12" s="272" t="s">
        <v>1621</v>
      </c>
      <c r="B12" s="270"/>
      <c r="C12" s="270"/>
      <c r="D12" s="271"/>
      <c r="E12" s="279" t="str">
        <f t="shared" si="0"/>
        <v>否</v>
      </c>
    </row>
    <row r="13" ht="36" customHeight="1" spans="1:5">
      <c r="A13" s="272" t="s">
        <v>1654</v>
      </c>
      <c r="B13" s="270"/>
      <c r="C13" s="270"/>
      <c r="D13" s="271"/>
      <c r="E13" s="279" t="str">
        <f t="shared" si="0"/>
        <v>否</v>
      </c>
    </row>
    <row r="14" ht="36" customHeight="1" spans="1:5">
      <c r="A14" s="272" t="s">
        <v>1689</v>
      </c>
      <c r="B14" s="270"/>
      <c r="C14" s="270"/>
      <c r="D14" s="271"/>
      <c r="E14" s="279" t="str">
        <f t="shared" si="0"/>
        <v>否</v>
      </c>
    </row>
    <row r="15" ht="36" customHeight="1" spans="1:5">
      <c r="A15" s="273" t="s">
        <v>2014</v>
      </c>
      <c r="B15" s="274"/>
      <c r="C15" s="274"/>
      <c r="D15" s="275"/>
      <c r="E15" s="278" t="str">
        <f t="shared" si="0"/>
        <v>否</v>
      </c>
    </row>
    <row r="16" ht="36" customHeight="1" spans="1:1">
      <c r="A16" s="264" t="s">
        <v>2015</v>
      </c>
    </row>
    <row r="30" spans="1:1">
      <c r="A30"/>
    </row>
    <row r="31" spans="1:1">
      <c r="A31"/>
    </row>
    <row r="32" spans="1:1">
      <c r="A32"/>
    </row>
    <row r="33" spans="1:1">
      <c r="A33"/>
    </row>
    <row r="34" spans="1:1">
      <c r="A34"/>
    </row>
    <row r="35" spans="1:1">
      <c r="A35"/>
    </row>
    <row r="36" spans="1:1">
      <c r="A36"/>
    </row>
  </sheetData>
  <mergeCells count="1">
    <mergeCell ref="A1:D1"/>
  </mergeCells>
  <conditionalFormatting sqref="E4:E15">
    <cfRule type="cellIs" dxfId="2" priority="6" stopIfTrue="1" operator="lessThan">
      <formula>0</formula>
    </cfRule>
  </conditionalFormatting>
  <conditionalFormatting sqref="E13:E15">
    <cfRule type="cellIs" dxfId="2" priority="5"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tabColor rgb="FF00B0F0"/>
  </sheetPr>
  <dimension ref="A1:E54"/>
  <sheetViews>
    <sheetView showGridLines="0" showZeros="0" view="pageBreakPreview" zoomScaleNormal="100" topLeftCell="A4" workbookViewId="0">
      <selection activeCell="B4" sqref="B4:C41"/>
    </sheetView>
  </sheetViews>
  <sheetFormatPr defaultColWidth="9" defaultRowHeight="15.75" outlineLevelCol="4"/>
  <cols>
    <col min="1" max="1" width="50.775" style="225" customWidth="1"/>
    <col min="2" max="4" width="20.6333333333333" style="225" customWidth="1"/>
    <col min="5" max="5" width="4.21666666666667" style="225" hidden="1" customWidth="1"/>
    <col min="6" max="6" width="13.775" style="225"/>
    <col min="7" max="16384" width="9" style="225"/>
  </cols>
  <sheetData>
    <row r="1" ht="45" customHeight="1" spans="1:4">
      <c r="A1" s="159" t="s">
        <v>2016</v>
      </c>
      <c r="B1" s="159"/>
      <c r="C1" s="159"/>
      <c r="D1" s="159"/>
    </row>
    <row r="2" ht="20.1" customHeight="1" spans="1:4">
      <c r="A2" s="244"/>
      <c r="B2" s="245"/>
      <c r="C2" s="246"/>
      <c r="D2" s="247" t="s">
        <v>2017</v>
      </c>
    </row>
    <row r="3" ht="45" customHeight="1" spans="1:5">
      <c r="A3" s="189" t="s">
        <v>2018</v>
      </c>
      <c r="B3" s="82" t="s">
        <v>5</v>
      </c>
      <c r="C3" s="82" t="s">
        <v>6</v>
      </c>
      <c r="D3" s="82" t="s">
        <v>7</v>
      </c>
      <c r="E3" s="225" t="s">
        <v>8</v>
      </c>
    </row>
    <row r="4" ht="36" customHeight="1" spans="1:5">
      <c r="A4" s="166" t="s">
        <v>2019</v>
      </c>
      <c r="B4" s="214"/>
      <c r="C4" s="214"/>
      <c r="D4" s="248" t="str">
        <f>IF(B4&gt;0,C4/B4-1,IF(B4&lt;0,-(C4/B4-1),""))</f>
        <v/>
      </c>
      <c r="E4" s="262" t="str">
        <f t="shared" ref="E4:E41" si="0">IF(A4&lt;&gt;"",IF(SUM(B4:C4)&lt;&gt;0,"是","否"),"是")</f>
        <v>否</v>
      </c>
    </row>
    <row r="5" ht="36" customHeight="1" spans="1:5">
      <c r="A5" s="233" t="s">
        <v>2020</v>
      </c>
      <c r="B5" s="212"/>
      <c r="C5" s="249"/>
      <c r="D5" s="248" t="str">
        <f t="shared" ref="D5:D20" si="1">IF(B5&gt;0,C5/B5-1,IF(B5&lt;0,-(C5/B5-1),""))</f>
        <v/>
      </c>
      <c r="E5" s="262" t="str">
        <f t="shared" si="0"/>
        <v>否</v>
      </c>
    </row>
    <row r="6" ht="36" customHeight="1" spans="1:5">
      <c r="A6" s="233" t="s">
        <v>2021</v>
      </c>
      <c r="B6" s="212"/>
      <c r="C6" s="212"/>
      <c r="D6" s="248" t="str">
        <f t="shared" si="1"/>
        <v/>
      </c>
      <c r="E6" s="262" t="str">
        <f t="shared" si="0"/>
        <v>否</v>
      </c>
    </row>
    <row r="7" ht="36" customHeight="1" spans="1:5">
      <c r="A7" s="233" t="s">
        <v>2022</v>
      </c>
      <c r="B7" s="250"/>
      <c r="C7" s="249"/>
      <c r="D7" s="248" t="str">
        <f t="shared" si="1"/>
        <v/>
      </c>
      <c r="E7" s="262" t="str">
        <f t="shared" si="0"/>
        <v>否</v>
      </c>
    </row>
    <row r="8" ht="36" customHeight="1" spans="1:5">
      <c r="A8" s="233" t="s">
        <v>2023</v>
      </c>
      <c r="B8" s="212"/>
      <c r="C8" s="249"/>
      <c r="D8" s="248" t="str">
        <f t="shared" si="1"/>
        <v/>
      </c>
      <c r="E8" s="262" t="str">
        <f t="shared" si="0"/>
        <v>否</v>
      </c>
    </row>
    <row r="9" ht="36" customHeight="1" spans="1:5">
      <c r="A9" s="233" t="s">
        <v>2024</v>
      </c>
      <c r="B9" s="250"/>
      <c r="C9" s="249">
        <v>300</v>
      </c>
      <c r="D9" s="248" t="str">
        <f t="shared" si="1"/>
        <v/>
      </c>
      <c r="E9" s="262" t="str">
        <f t="shared" si="0"/>
        <v>是</v>
      </c>
    </row>
    <row r="10" ht="36" customHeight="1" spans="1:5">
      <c r="A10" s="233" t="s">
        <v>2025</v>
      </c>
      <c r="B10" s="212"/>
      <c r="C10" s="249"/>
      <c r="D10" s="248" t="str">
        <f t="shared" si="1"/>
        <v/>
      </c>
      <c r="E10" s="262" t="str">
        <f t="shared" si="0"/>
        <v>否</v>
      </c>
    </row>
    <row r="11" ht="36" customHeight="1" spans="1:5">
      <c r="A11" s="233" t="s">
        <v>2026</v>
      </c>
      <c r="B11" s="212"/>
      <c r="C11" s="249"/>
      <c r="D11" s="248" t="str">
        <f t="shared" si="1"/>
        <v/>
      </c>
      <c r="E11" s="262" t="str">
        <f t="shared" si="0"/>
        <v>否</v>
      </c>
    </row>
    <row r="12" ht="36" customHeight="1" spans="1:5">
      <c r="A12" s="233" t="s">
        <v>2027</v>
      </c>
      <c r="B12" s="212"/>
      <c r="C12" s="249"/>
      <c r="D12" s="248" t="str">
        <f t="shared" si="1"/>
        <v/>
      </c>
      <c r="E12" s="262" t="str">
        <f t="shared" si="0"/>
        <v>否</v>
      </c>
    </row>
    <row r="13" ht="36" customHeight="1" spans="1:5">
      <c r="A13" s="233" t="s">
        <v>2028</v>
      </c>
      <c r="B13" s="251"/>
      <c r="C13" s="212"/>
      <c r="D13" s="248" t="str">
        <f t="shared" si="1"/>
        <v/>
      </c>
      <c r="E13" s="262" t="str">
        <f t="shared" si="0"/>
        <v>否</v>
      </c>
    </row>
    <row r="14" ht="36" customHeight="1" spans="1:5">
      <c r="A14" s="233" t="s">
        <v>2029</v>
      </c>
      <c r="B14" s="251"/>
      <c r="C14" s="249"/>
      <c r="D14" s="248" t="str">
        <f t="shared" si="1"/>
        <v/>
      </c>
      <c r="E14" s="262" t="str">
        <f t="shared" si="0"/>
        <v>否</v>
      </c>
    </row>
    <row r="15" ht="36" customHeight="1" spans="1:5">
      <c r="A15" s="233" t="s">
        <v>2030</v>
      </c>
      <c r="B15" s="251"/>
      <c r="C15" s="252"/>
      <c r="D15" s="248" t="str">
        <f t="shared" si="1"/>
        <v/>
      </c>
      <c r="E15" s="262" t="str">
        <f t="shared" si="0"/>
        <v>否</v>
      </c>
    </row>
    <row r="16" ht="36" customHeight="1" spans="1:5">
      <c r="A16" s="233" t="s">
        <v>2031</v>
      </c>
      <c r="B16" s="251"/>
      <c r="C16" s="252"/>
      <c r="D16" s="248" t="str">
        <f t="shared" si="1"/>
        <v/>
      </c>
      <c r="E16" s="262" t="str">
        <f t="shared" si="0"/>
        <v>否</v>
      </c>
    </row>
    <row r="17" ht="36" customHeight="1" spans="1:5">
      <c r="A17" s="233" t="s">
        <v>2032</v>
      </c>
      <c r="B17" s="212"/>
      <c r="C17" s="249"/>
      <c r="D17" s="248" t="str">
        <f t="shared" si="1"/>
        <v/>
      </c>
      <c r="E17" s="262" t="str">
        <f t="shared" si="0"/>
        <v>否</v>
      </c>
    </row>
    <row r="18" ht="36" customHeight="1" spans="1:5">
      <c r="A18" s="233" t="s">
        <v>2033</v>
      </c>
      <c r="B18" s="251"/>
      <c r="C18" s="252"/>
      <c r="D18" s="248" t="str">
        <f t="shared" si="1"/>
        <v/>
      </c>
      <c r="E18" s="262" t="str">
        <f t="shared" si="0"/>
        <v>否</v>
      </c>
    </row>
    <row r="19" ht="36" customHeight="1" spans="1:5">
      <c r="A19" s="233" t="s">
        <v>2034</v>
      </c>
      <c r="B19" s="251"/>
      <c r="C19" s="252"/>
      <c r="D19" s="248" t="str">
        <f t="shared" si="1"/>
        <v/>
      </c>
      <c r="E19" s="262" t="str">
        <f t="shared" si="0"/>
        <v>否</v>
      </c>
    </row>
    <row r="20" ht="36" hidden="1" customHeight="1" spans="1:5">
      <c r="A20" s="233" t="s">
        <v>2035</v>
      </c>
      <c r="B20" s="253"/>
      <c r="C20" s="254"/>
      <c r="D20" s="255" t="str">
        <f t="shared" si="1"/>
        <v/>
      </c>
      <c r="E20" s="262" t="str">
        <f t="shared" si="0"/>
        <v>否</v>
      </c>
    </row>
    <row r="21" ht="36" customHeight="1" spans="1:5">
      <c r="A21" s="233" t="s">
        <v>2036</v>
      </c>
      <c r="B21" s="251"/>
      <c r="C21" s="249"/>
      <c r="D21" s="248" t="str">
        <f t="shared" ref="D21:D39" si="2">IF(B21&gt;0,C21/B21-1,IF(B21&lt;0,-(C21/B21-1),""))</f>
        <v/>
      </c>
      <c r="E21" s="262" t="str">
        <f t="shared" si="0"/>
        <v>否</v>
      </c>
    </row>
    <row r="22" ht="36" customHeight="1" spans="1:5">
      <c r="A22" s="233" t="s">
        <v>2037</v>
      </c>
      <c r="B22" s="251"/>
      <c r="C22" s="249"/>
      <c r="D22" s="248" t="str">
        <f t="shared" si="2"/>
        <v/>
      </c>
      <c r="E22" s="262" t="str">
        <f t="shared" si="0"/>
        <v>否</v>
      </c>
    </row>
    <row r="23" ht="36" customHeight="1" spans="1:5">
      <c r="A23" s="166" t="s">
        <v>2038</v>
      </c>
      <c r="B23" s="214"/>
      <c r="C23" s="214"/>
      <c r="D23" s="248" t="str">
        <f t="shared" si="2"/>
        <v/>
      </c>
      <c r="E23" s="262" t="str">
        <f t="shared" si="0"/>
        <v>否</v>
      </c>
    </row>
    <row r="24" ht="36" customHeight="1" spans="1:5">
      <c r="A24" s="154" t="s">
        <v>2039</v>
      </c>
      <c r="B24" s="251"/>
      <c r="C24" s="249"/>
      <c r="D24" s="248" t="str">
        <f t="shared" si="2"/>
        <v/>
      </c>
      <c r="E24" s="262" t="str">
        <f t="shared" si="0"/>
        <v>否</v>
      </c>
    </row>
    <row r="25" ht="36" customHeight="1" spans="1:5">
      <c r="A25" s="154" t="s">
        <v>2040</v>
      </c>
      <c r="B25" s="251"/>
      <c r="C25" s="249"/>
      <c r="D25" s="248" t="str">
        <f t="shared" si="2"/>
        <v/>
      </c>
      <c r="E25" s="262" t="str">
        <f t="shared" si="0"/>
        <v>否</v>
      </c>
    </row>
    <row r="26" ht="36" customHeight="1" spans="1:5">
      <c r="A26" s="154" t="s">
        <v>2041</v>
      </c>
      <c r="B26" s="251"/>
      <c r="C26" s="249"/>
      <c r="D26" s="248" t="str">
        <f t="shared" si="2"/>
        <v/>
      </c>
      <c r="E26" s="262" t="str">
        <f t="shared" si="0"/>
        <v>否</v>
      </c>
    </row>
    <row r="27" ht="36" customHeight="1" spans="1:5">
      <c r="A27" s="154" t="s">
        <v>2042</v>
      </c>
      <c r="B27" s="251"/>
      <c r="C27" s="249"/>
      <c r="D27" s="248" t="str">
        <f t="shared" si="2"/>
        <v/>
      </c>
      <c r="E27" s="262" t="str">
        <f t="shared" si="0"/>
        <v>否</v>
      </c>
    </row>
    <row r="28" ht="36" customHeight="1" spans="1:5">
      <c r="A28" s="166" t="s">
        <v>2043</v>
      </c>
      <c r="B28" s="214"/>
      <c r="C28" s="214"/>
      <c r="D28" s="248" t="str">
        <f t="shared" si="2"/>
        <v/>
      </c>
      <c r="E28" s="262" t="str">
        <f t="shared" si="0"/>
        <v>否</v>
      </c>
    </row>
    <row r="29" ht="36" customHeight="1" spans="1:5">
      <c r="A29" s="154" t="s">
        <v>2044</v>
      </c>
      <c r="B29" s="251"/>
      <c r="C29" s="249"/>
      <c r="D29" s="248" t="str">
        <f t="shared" si="2"/>
        <v/>
      </c>
      <c r="E29" s="262" t="str">
        <f t="shared" si="0"/>
        <v>否</v>
      </c>
    </row>
    <row r="30" ht="36" customHeight="1" spans="1:5">
      <c r="A30" s="154" t="s">
        <v>2045</v>
      </c>
      <c r="B30" s="212"/>
      <c r="C30" s="249"/>
      <c r="D30" s="248" t="str">
        <f t="shared" si="2"/>
        <v/>
      </c>
      <c r="E30" s="262" t="str">
        <f t="shared" si="0"/>
        <v>否</v>
      </c>
    </row>
    <row r="31" ht="36" customHeight="1" spans="1:5">
      <c r="A31" s="154" t="s">
        <v>2046</v>
      </c>
      <c r="B31" s="251"/>
      <c r="C31" s="249"/>
      <c r="D31" s="248" t="str">
        <f t="shared" si="2"/>
        <v/>
      </c>
      <c r="E31" s="262" t="str">
        <f t="shared" si="0"/>
        <v>否</v>
      </c>
    </row>
    <row r="32" ht="36" customHeight="1" spans="1:5">
      <c r="A32" s="166" t="s">
        <v>2047</v>
      </c>
      <c r="B32" s="214"/>
      <c r="C32" s="214"/>
      <c r="D32" s="248" t="str">
        <f t="shared" si="2"/>
        <v/>
      </c>
      <c r="E32" s="262" t="str">
        <f t="shared" si="0"/>
        <v>否</v>
      </c>
    </row>
    <row r="33" ht="36" customHeight="1" spans="1:5">
      <c r="A33" s="154" t="s">
        <v>2048</v>
      </c>
      <c r="B33" s="212"/>
      <c r="C33" s="202"/>
      <c r="D33" s="248" t="str">
        <f t="shared" si="2"/>
        <v/>
      </c>
      <c r="E33" s="262" t="str">
        <f t="shared" si="0"/>
        <v>否</v>
      </c>
    </row>
    <row r="34" ht="36" customHeight="1" spans="1:5">
      <c r="A34" s="154" t="s">
        <v>2049</v>
      </c>
      <c r="B34" s="251"/>
      <c r="C34" s="202"/>
      <c r="D34" s="248" t="str">
        <f t="shared" si="2"/>
        <v/>
      </c>
      <c r="E34" s="262" t="str">
        <f t="shared" si="0"/>
        <v>否</v>
      </c>
    </row>
    <row r="35" ht="36" customHeight="1" spans="1:5">
      <c r="A35" s="154" t="s">
        <v>2050</v>
      </c>
      <c r="B35" s="251"/>
      <c r="C35" s="252"/>
      <c r="D35" s="248" t="str">
        <f t="shared" si="2"/>
        <v/>
      </c>
      <c r="E35" s="262" t="str">
        <f t="shared" si="0"/>
        <v>否</v>
      </c>
    </row>
    <row r="36" ht="36" customHeight="1" spans="1:5">
      <c r="A36" s="166" t="s">
        <v>2051</v>
      </c>
      <c r="B36" s="256">
        <v>9354</v>
      </c>
      <c r="C36" s="201">
        <v>300</v>
      </c>
      <c r="D36" s="257">
        <f t="shared" si="2"/>
        <v>-0.968</v>
      </c>
      <c r="E36" s="262" t="str">
        <f t="shared" ref="E36:E41" si="3">IF(A36&lt;&gt;"",IF(SUM(B36:C36)&lt;&gt;0,"是","否"),"是")</f>
        <v>是</v>
      </c>
    </row>
    <row r="37" ht="36" customHeight="1" spans="1:5">
      <c r="A37" s="258" t="s">
        <v>2052</v>
      </c>
      <c r="B37" s="214">
        <v>9354</v>
      </c>
      <c r="C37" s="214">
        <v>300</v>
      </c>
      <c r="D37" s="257">
        <f t="shared" si="2"/>
        <v>-0.968</v>
      </c>
      <c r="E37" s="262" t="str">
        <f t="shared" si="3"/>
        <v>是</v>
      </c>
    </row>
    <row r="38" ht="36" customHeight="1" spans="1:5">
      <c r="A38" s="259" t="s">
        <v>61</v>
      </c>
      <c r="B38" s="212">
        <v>8</v>
      </c>
      <c r="C38" s="202">
        <v>8</v>
      </c>
      <c r="D38" s="248">
        <f t="shared" si="2"/>
        <v>0</v>
      </c>
      <c r="E38" s="262" t="str">
        <f t="shared" si="3"/>
        <v>是</v>
      </c>
    </row>
    <row r="39" ht="36" customHeight="1" spans="1:5">
      <c r="A39" s="217" t="s">
        <v>2053</v>
      </c>
      <c r="B39" s="214">
        <v>323</v>
      </c>
      <c r="C39" s="201"/>
      <c r="D39" s="248">
        <f t="shared" si="2"/>
        <v>-1</v>
      </c>
      <c r="E39" s="262" t="str">
        <f t="shared" si="3"/>
        <v>是</v>
      </c>
    </row>
    <row r="40" ht="36" hidden="1" customHeight="1" spans="1:5">
      <c r="A40" s="259" t="s">
        <v>2054</v>
      </c>
      <c r="B40" s="253"/>
      <c r="C40" s="260"/>
      <c r="D40" s="261"/>
      <c r="E40" s="262" t="str">
        <f t="shared" si="3"/>
        <v>否</v>
      </c>
    </row>
    <row r="41" ht="36" customHeight="1" spans="1:5">
      <c r="A41" s="258" t="s">
        <v>69</v>
      </c>
      <c r="B41" s="214">
        <v>9685</v>
      </c>
      <c r="C41" s="214">
        <v>308</v>
      </c>
      <c r="D41" s="257">
        <f>IF(B41&gt;0,C41/B41-1,IF(B41&lt;0,-(C41/B41-1),""))</f>
        <v>-0.968</v>
      </c>
      <c r="E41" s="262" t="str">
        <f t="shared" si="3"/>
        <v>是</v>
      </c>
    </row>
    <row r="42" spans="2:2">
      <c r="B42" s="239"/>
    </row>
    <row r="43" spans="2:3">
      <c r="B43" s="239"/>
      <c r="C43" s="239"/>
    </row>
    <row r="44" spans="2:2">
      <c r="B44" s="239"/>
    </row>
    <row r="45" spans="2:3">
      <c r="B45" s="239"/>
      <c r="C45" s="239"/>
    </row>
    <row r="46" spans="2:2">
      <c r="B46" s="239"/>
    </row>
    <row r="47" spans="2:2">
      <c r="B47" s="239"/>
    </row>
    <row r="48" spans="2:3">
      <c r="B48" s="239"/>
      <c r="C48" s="239"/>
    </row>
    <row r="49" spans="2:2">
      <c r="B49" s="239"/>
    </row>
    <row r="50" spans="2:2">
      <c r="B50" s="239"/>
    </row>
    <row r="51" spans="2:2">
      <c r="B51" s="239"/>
    </row>
    <row r="52" spans="2:2">
      <c r="B52" s="239"/>
    </row>
    <row r="53" spans="2:3">
      <c r="B53" s="239"/>
      <c r="C53" s="239"/>
    </row>
    <row r="54" spans="2:2">
      <c r="B54" s="239"/>
    </row>
  </sheetData>
  <autoFilter xmlns:etc="http://www.wps.cn/officeDocument/2017/etCustomData" ref="A3:E41" etc:filterBottomFollowUsedRange="0">
    <filterColumn colId="4">
      <customFilters>
        <customFilter operator="equal" val="是"/>
      </customFilters>
    </filterColumn>
    <extLst/>
  </autoFilter>
  <mergeCells count="1">
    <mergeCell ref="A1:D1"/>
  </mergeCells>
  <conditionalFormatting sqref="E3:F35 E36:E41 F36:F39">
    <cfRule type="cellIs" dxfId="5" priority="6" stopIfTrue="1" operator="lessThanOrEqual">
      <formula>-1</formula>
    </cfRule>
  </conditionalFormatting>
  <conditionalFormatting sqref="E4:F4 F5:F7 E5:E41">
    <cfRule type="cellIs" dxfId="5" priority="5"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tabColor rgb="FF00B0F0"/>
  </sheetPr>
  <dimension ref="A1:E40"/>
  <sheetViews>
    <sheetView showGridLines="0" showZeros="0" view="pageBreakPreview" zoomScaleNormal="100" topLeftCell="A11" workbookViewId="0">
      <selection activeCell="D11" sqref="D$1:D$1048576"/>
    </sheetView>
  </sheetViews>
  <sheetFormatPr defaultColWidth="9" defaultRowHeight="15.75" outlineLevelCol="4"/>
  <cols>
    <col min="1" max="1" width="50.775" style="180" customWidth="1"/>
    <col min="2" max="2" width="20.6333333333333" style="180" customWidth="1"/>
    <col min="3" max="3" width="20.6333333333333" style="225" customWidth="1"/>
    <col min="4" max="4" width="20.6333333333333" style="182" customWidth="1"/>
    <col min="5" max="5" width="4.775" style="180" hidden="1" customWidth="1"/>
    <col min="6" max="16384" width="9" style="180"/>
  </cols>
  <sheetData>
    <row r="1" ht="45" customHeight="1" spans="1:5">
      <c r="A1" s="226" t="s">
        <v>2055</v>
      </c>
      <c r="B1" s="226"/>
      <c r="C1" s="226"/>
      <c r="D1" s="227"/>
      <c r="E1" s="240"/>
    </row>
    <row r="2" ht="20.1" customHeight="1" spans="1:5">
      <c r="A2" s="228"/>
      <c r="B2" s="228"/>
      <c r="C2" s="228"/>
      <c r="D2" s="229" t="s">
        <v>2</v>
      </c>
      <c r="E2" s="241"/>
    </row>
    <row r="3" ht="45" customHeight="1" spans="1:5">
      <c r="A3" s="230" t="s">
        <v>4</v>
      </c>
      <c r="B3" s="164" t="s">
        <v>5</v>
      </c>
      <c r="C3" s="164" t="s">
        <v>6</v>
      </c>
      <c r="D3" s="165" t="s">
        <v>7</v>
      </c>
      <c r="E3" s="242" t="s">
        <v>8</v>
      </c>
    </row>
    <row r="4" ht="35.1" customHeight="1" spans="1:5">
      <c r="A4" s="166" t="s">
        <v>2056</v>
      </c>
      <c r="B4" s="213">
        <v>7</v>
      </c>
      <c r="C4" s="213">
        <v>8</v>
      </c>
      <c r="D4" s="168">
        <f t="shared" ref="D4:D15" si="0">IF(B4&gt;0,C4/B4-1,IF(B4&lt;0,-(C4/B4-1),""))</f>
        <v>0.1429</v>
      </c>
      <c r="E4" s="243" t="str">
        <f t="shared" ref="E4:E28" si="1">IF(A4&lt;&gt;"",IF(SUM(B4:C4)&lt;&gt;0,"是","否"),"是")</f>
        <v>是</v>
      </c>
    </row>
    <row r="5" ht="35.1" customHeight="1" spans="1:5">
      <c r="A5" s="169" t="s">
        <v>2057</v>
      </c>
      <c r="B5" s="231"/>
      <c r="C5" s="231"/>
      <c r="D5" s="168" t="str">
        <f t="shared" si="0"/>
        <v/>
      </c>
      <c r="E5" s="243" t="str">
        <f t="shared" si="1"/>
        <v>否</v>
      </c>
    </row>
    <row r="6" ht="35.1" customHeight="1" spans="1:5">
      <c r="A6" s="169" t="s">
        <v>2058</v>
      </c>
      <c r="B6" s="231"/>
      <c r="C6" s="231"/>
      <c r="D6" s="168" t="str">
        <f t="shared" si="0"/>
        <v/>
      </c>
      <c r="E6" s="243" t="str">
        <f t="shared" si="1"/>
        <v>否</v>
      </c>
    </row>
    <row r="7" ht="35.1" customHeight="1" spans="1:5">
      <c r="A7" s="169" t="s">
        <v>2059</v>
      </c>
      <c r="B7" s="231">
        <v>7</v>
      </c>
      <c r="C7" s="231">
        <v>8</v>
      </c>
      <c r="D7" s="168">
        <f t="shared" si="0"/>
        <v>0.1429</v>
      </c>
      <c r="E7" s="243" t="str">
        <f t="shared" si="1"/>
        <v>是</v>
      </c>
    </row>
    <row r="8" ht="35.1" customHeight="1" spans="1:5">
      <c r="A8" s="169" t="s">
        <v>2060</v>
      </c>
      <c r="B8" s="231"/>
      <c r="C8" s="231"/>
      <c r="D8" s="168" t="str">
        <f t="shared" si="0"/>
        <v/>
      </c>
      <c r="E8" s="243" t="str">
        <f t="shared" si="1"/>
        <v>否</v>
      </c>
    </row>
    <row r="9" ht="35.1" hidden="1" customHeight="1" spans="1:5">
      <c r="A9" s="169" t="s">
        <v>2061</v>
      </c>
      <c r="B9" s="232"/>
      <c r="C9" s="232"/>
      <c r="D9" s="195" t="str">
        <f t="shared" si="0"/>
        <v/>
      </c>
      <c r="E9" s="243" t="str">
        <f t="shared" si="1"/>
        <v>否</v>
      </c>
    </row>
    <row r="10" ht="35.1" customHeight="1" spans="1:5">
      <c r="A10" s="169" t="s">
        <v>2062</v>
      </c>
      <c r="B10" s="231"/>
      <c r="C10" s="231"/>
      <c r="D10" s="168" t="str">
        <f t="shared" si="0"/>
        <v/>
      </c>
      <c r="E10" s="243" t="str">
        <f t="shared" si="1"/>
        <v>否</v>
      </c>
    </row>
    <row r="11" ht="35.1" customHeight="1" spans="1:5">
      <c r="A11" s="166" t="s">
        <v>2063</v>
      </c>
      <c r="B11" s="210"/>
      <c r="C11" s="210"/>
      <c r="D11" s="168" t="str">
        <f t="shared" si="0"/>
        <v/>
      </c>
      <c r="E11" s="243" t="str">
        <f t="shared" si="1"/>
        <v>否</v>
      </c>
    </row>
    <row r="12" ht="35.1" customHeight="1" spans="1:5">
      <c r="A12" s="169" t="s">
        <v>2064</v>
      </c>
      <c r="B12" s="231"/>
      <c r="C12" s="231"/>
      <c r="D12" s="168" t="str">
        <f t="shared" si="0"/>
        <v/>
      </c>
      <c r="E12" s="243" t="str">
        <f t="shared" si="1"/>
        <v>否</v>
      </c>
    </row>
    <row r="13" ht="35.1" customHeight="1" spans="1:5">
      <c r="A13" s="169" t="s">
        <v>2065</v>
      </c>
      <c r="B13" s="231"/>
      <c r="C13" s="231"/>
      <c r="D13" s="168" t="str">
        <f t="shared" si="0"/>
        <v/>
      </c>
      <c r="E13" s="243" t="str">
        <f t="shared" si="1"/>
        <v>否</v>
      </c>
    </row>
    <row r="14" ht="35.1" hidden="1" customHeight="1" spans="1:5">
      <c r="A14" s="169" t="s">
        <v>2066</v>
      </c>
      <c r="B14" s="232"/>
      <c r="C14" s="232"/>
      <c r="D14" s="195" t="str">
        <f t="shared" si="0"/>
        <v/>
      </c>
      <c r="E14" s="243" t="str">
        <f t="shared" si="1"/>
        <v>否</v>
      </c>
    </row>
    <row r="15" ht="35.1" hidden="1" customHeight="1" spans="1:5">
      <c r="A15" s="169" t="s">
        <v>2067</v>
      </c>
      <c r="B15" s="232"/>
      <c r="C15" s="232"/>
      <c r="D15" s="195" t="str">
        <f t="shared" si="0"/>
        <v/>
      </c>
      <c r="E15" s="243" t="str">
        <f t="shared" si="1"/>
        <v>否</v>
      </c>
    </row>
    <row r="16" ht="35.1" customHeight="1" spans="1:5">
      <c r="A16" s="169" t="s">
        <v>2068</v>
      </c>
      <c r="B16" s="231"/>
      <c r="C16" s="231"/>
      <c r="D16" s="168" t="str">
        <f t="shared" ref="D16:D24" si="2">IF(B16&gt;0,C16/B16-1,IF(B16&lt;0,-(C16/B16-1),""))</f>
        <v/>
      </c>
      <c r="E16" s="243" t="str">
        <f t="shared" si="1"/>
        <v>否</v>
      </c>
    </row>
    <row r="17" s="224" customFormat="1" ht="35.1" customHeight="1" spans="1:5">
      <c r="A17" s="166" t="s">
        <v>2069</v>
      </c>
      <c r="B17" s="210"/>
      <c r="C17" s="210"/>
      <c r="D17" s="168" t="str">
        <f t="shared" si="2"/>
        <v/>
      </c>
      <c r="E17" s="243" t="str">
        <f t="shared" si="1"/>
        <v>否</v>
      </c>
    </row>
    <row r="18" ht="35.1" customHeight="1" spans="1:5">
      <c r="A18" s="169" t="s">
        <v>2070</v>
      </c>
      <c r="B18" s="231"/>
      <c r="C18" s="231"/>
      <c r="D18" s="168" t="str">
        <f t="shared" si="2"/>
        <v/>
      </c>
      <c r="E18" s="243" t="str">
        <f t="shared" si="1"/>
        <v>否</v>
      </c>
    </row>
    <row r="19" ht="35.1" customHeight="1" spans="1:5">
      <c r="A19" s="166" t="s">
        <v>2071</v>
      </c>
      <c r="B19" s="210"/>
      <c r="C19" s="210"/>
      <c r="D19" s="168" t="str">
        <f t="shared" si="2"/>
        <v/>
      </c>
      <c r="E19" s="243" t="str">
        <f t="shared" si="1"/>
        <v>否</v>
      </c>
    </row>
    <row r="20" ht="35.1" customHeight="1" spans="1:5">
      <c r="A20" s="233" t="s">
        <v>2072</v>
      </c>
      <c r="B20" s="231"/>
      <c r="C20" s="231"/>
      <c r="D20" s="168" t="str">
        <f t="shared" si="2"/>
        <v/>
      </c>
      <c r="E20" s="243" t="str">
        <f t="shared" si="1"/>
        <v>否</v>
      </c>
    </row>
    <row r="21" ht="35.1" customHeight="1" spans="1:5">
      <c r="A21" s="166" t="s">
        <v>2073</v>
      </c>
      <c r="B21" s="210">
        <v>300</v>
      </c>
      <c r="C21" s="210">
        <v>300</v>
      </c>
      <c r="D21" s="168">
        <f t="shared" si="2"/>
        <v>0</v>
      </c>
      <c r="E21" s="243" t="str">
        <f t="shared" si="1"/>
        <v>是</v>
      </c>
    </row>
    <row r="22" ht="35.1" customHeight="1" spans="1:5">
      <c r="A22" s="169" t="s">
        <v>2074</v>
      </c>
      <c r="B22" s="231">
        <v>300</v>
      </c>
      <c r="C22" s="231">
        <v>300</v>
      </c>
      <c r="D22" s="168">
        <f t="shared" si="2"/>
        <v>0</v>
      </c>
      <c r="E22" s="243" t="str">
        <f t="shared" si="1"/>
        <v>是</v>
      </c>
    </row>
    <row r="23" ht="35.1" customHeight="1" spans="1:5">
      <c r="A23" s="215" t="s">
        <v>2075</v>
      </c>
      <c r="B23" s="210">
        <v>307</v>
      </c>
      <c r="C23" s="210">
        <v>308</v>
      </c>
      <c r="D23" s="168">
        <f t="shared" si="2"/>
        <v>0.0033</v>
      </c>
      <c r="E23" s="243" t="str">
        <f t="shared" si="1"/>
        <v>是</v>
      </c>
    </row>
    <row r="24" ht="35.1" customHeight="1" spans="1:5">
      <c r="A24" s="234" t="s">
        <v>121</v>
      </c>
      <c r="B24" s="210">
        <v>9378</v>
      </c>
      <c r="C24" s="210"/>
      <c r="D24" s="168">
        <f t="shared" si="2"/>
        <v>-1</v>
      </c>
      <c r="E24" s="243" t="str">
        <f t="shared" si="1"/>
        <v>是</v>
      </c>
    </row>
    <row r="25" ht="35.1" hidden="1" customHeight="1" spans="1:5">
      <c r="A25" s="235" t="s">
        <v>2076</v>
      </c>
      <c r="B25" s="232"/>
      <c r="C25" s="232"/>
      <c r="D25" s="236"/>
      <c r="E25" s="243" t="str">
        <f t="shared" si="1"/>
        <v>否</v>
      </c>
    </row>
    <row r="26" ht="35.1" customHeight="1" spans="1:5">
      <c r="A26" s="237" t="s">
        <v>2006</v>
      </c>
      <c r="B26" s="231">
        <v>9378</v>
      </c>
      <c r="C26" s="231"/>
      <c r="D26" s="168">
        <f>IF(B26&gt;0,C26/B26-1,IF(B26&lt;0,-(C26/B26-1),""))</f>
        <v>-1</v>
      </c>
      <c r="E26" s="243" t="str">
        <f t="shared" si="1"/>
        <v>是</v>
      </c>
    </row>
    <row r="27" ht="35.1" customHeight="1" spans="1:5">
      <c r="A27" s="238" t="s">
        <v>2077</v>
      </c>
      <c r="B27" s="210"/>
      <c r="C27" s="210"/>
      <c r="D27" s="168" t="str">
        <f>IF(B27&gt;0,C27/B27-1,IF(B27&lt;0,-(C27/B27-1),""))</f>
        <v/>
      </c>
      <c r="E27" s="243" t="str">
        <f t="shared" si="1"/>
        <v>否</v>
      </c>
    </row>
    <row r="28" ht="35.1" customHeight="1" spans="1:5">
      <c r="A28" s="171" t="s">
        <v>129</v>
      </c>
      <c r="B28" s="210">
        <v>9685</v>
      </c>
      <c r="C28" s="210">
        <v>308</v>
      </c>
      <c r="D28" s="168">
        <f>IF(B28&gt;0,C28/B28-1,IF(B28&lt;0,-(C28/B28-1),""))</f>
        <v>-0.9682</v>
      </c>
      <c r="E28" s="243" t="str">
        <f t="shared" si="1"/>
        <v>是</v>
      </c>
    </row>
    <row r="29" spans="2:2">
      <c r="B29" s="222"/>
    </row>
    <row r="30" spans="2:3">
      <c r="B30" s="222"/>
      <c r="C30" s="239"/>
    </row>
    <row r="31" spans="2:3">
      <c r="B31" s="222"/>
      <c r="C31" s="239"/>
    </row>
    <row r="32" spans="2:2">
      <c r="B32" s="222"/>
    </row>
    <row r="33" spans="2:2">
      <c r="B33" s="222"/>
    </row>
    <row r="34" spans="2:3">
      <c r="B34" s="222"/>
      <c r="C34" s="239"/>
    </row>
    <row r="35" spans="2:2">
      <c r="B35" s="222"/>
    </row>
    <row r="36" spans="2:2">
      <c r="B36" s="222"/>
    </row>
    <row r="37" spans="2:2">
      <c r="B37" s="222"/>
    </row>
    <row r="38" spans="2:2">
      <c r="B38" s="222"/>
    </row>
    <row r="39" spans="2:3">
      <c r="B39" s="222"/>
      <c r="C39" s="239"/>
    </row>
    <row r="40" spans="2:2">
      <c r="B40" s="222"/>
    </row>
  </sheetData>
  <autoFilter xmlns:etc="http://www.wps.cn/officeDocument/2017/etCustomData" ref="A3:E28" etc:filterBottomFollowUsedRange="0">
    <filterColumn colId="4">
      <customFilters>
        <customFilter operator="equal" val="是"/>
      </customFilters>
    </filterColumn>
    <extLst/>
  </autoFilter>
  <mergeCells count="1">
    <mergeCell ref="A1:D1"/>
  </mergeCells>
  <conditionalFormatting sqref="E29">
    <cfRule type="cellIs" dxfId="5" priority="5" stopIfTrue="1" operator="lessThanOrEqual">
      <formula>-1</formula>
    </cfRule>
  </conditionalFormatting>
  <conditionalFormatting sqref="E3:E29 D9 D14:D15 D25">
    <cfRule type="cellIs" dxfId="5" priority="6"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6">
    <tabColor rgb="FF00B0F0"/>
  </sheetPr>
  <dimension ref="A1:E48"/>
  <sheetViews>
    <sheetView showGridLines="0" showZeros="0" view="pageBreakPreview" zoomScaleNormal="100" topLeftCell="A17" workbookViewId="0">
      <selection activeCell="D17" sqref="D$1:D$1048576"/>
    </sheetView>
  </sheetViews>
  <sheetFormatPr defaultColWidth="9" defaultRowHeight="20.25" outlineLevelCol="4"/>
  <cols>
    <col min="1" max="1" width="52.6666666666667" style="180" customWidth="1"/>
    <col min="2" max="2" width="20.6333333333333" style="180" customWidth="1"/>
    <col min="3" max="3" width="20.6333333333333" style="181" customWidth="1"/>
    <col min="4" max="4" width="20.6333333333333" style="182" customWidth="1"/>
    <col min="5" max="5" width="4.44166666666667" style="180" hidden="1" customWidth="1"/>
    <col min="6" max="16384" width="9" style="180"/>
  </cols>
  <sheetData>
    <row r="1" ht="45" customHeight="1" spans="1:4">
      <c r="A1" s="183" t="s">
        <v>2078</v>
      </c>
      <c r="B1" s="183"/>
      <c r="C1" s="184"/>
      <c r="D1" s="185"/>
    </row>
    <row r="2" ht="20.1" customHeight="1" spans="1:4">
      <c r="A2" s="186"/>
      <c r="B2" s="186"/>
      <c r="C2" s="187"/>
      <c r="D2" s="188" t="s">
        <v>2</v>
      </c>
    </row>
    <row r="3" ht="45" customHeight="1" spans="1:5">
      <c r="A3" s="189" t="s">
        <v>2018</v>
      </c>
      <c r="B3" s="164" t="s">
        <v>5</v>
      </c>
      <c r="C3" s="164" t="s">
        <v>6</v>
      </c>
      <c r="D3" s="165" t="s">
        <v>7</v>
      </c>
      <c r="E3" s="180" t="s">
        <v>8</v>
      </c>
    </row>
    <row r="4" ht="36" customHeight="1" spans="1:5">
      <c r="A4" s="166" t="s">
        <v>2079</v>
      </c>
      <c r="B4" s="190"/>
      <c r="C4" s="191"/>
      <c r="D4" s="168" t="str">
        <f t="shared" ref="D4:D7" si="0">IF(B4&gt;0,C4/B4-1,IF(B4&lt;0,-(C4/B4-1),""))</f>
        <v/>
      </c>
      <c r="E4" s="144" t="str">
        <f t="shared" ref="E4:E35" si="1">IF(A4&lt;&gt;"",IF(SUM(B4:C4)&lt;&gt;0,"是","否"),"是")</f>
        <v>否</v>
      </c>
    </row>
    <row r="5" ht="36" customHeight="1" spans="1:5">
      <c r="A5" s="154" t="s">
        <v>2020</v>
      </c>
      <c r="B5" s="190"/>
      <c r="C5" s="192"/>
      <c r="D5" s="168" t="str">
        <f t="shared" si="0"/>
        <v/>
      </c>
      <c r="E5" s="144" t="str">
        <f t="shared" si="1"/>
        <v>否</v>
      </c>
    </row>
    <row r="6" ht="36" hidden="1" customHeight="1" spans="1:5">
      <c r="A6" s="154" t="s">
        <v>2021</v>
      </c>
      <c r="B6" s="193"/>
      <c r="C6" s="194"/>
      <c r="D6" s="195" t="str">
        <f t="shared" si="0"/>
        <v/>
      </c>
      <c r="E6" s="144" t="str">
        <f t="shared" si="1"/>
        <v>否</v>
      </c>
    </row>
    <row r="7" ht="36" customHeight="1" spans="1:5">
      <c r="A7" s="154" t="s">
        <v>2022</v>
      </c>
      <c r="B7" s="196"/>
      <c r="C7" s="192"/>
      <c r="D7" s="168" t="str">
        <f t="shared" si="0"/>
        <v/>
      </c>
      <c r="E7" s="144" t="str">
        <f t="shared" si="1"/>
        <v>否</v>
      </c>
    </row>
    <row r="8" ht="36" hidden="1" customHeight="1" spans="1:5">
      <c r="A8" s="154" t="s">
        <v>2023</v>
      </c>
      <c r="B8" s="197"/>
      <c r="C8" s="194">
        <v>0</v>
      </c>
      <c r="D8" s="195" t="str">
        <f t="shared" ref="D8:D18" si="2">IF(B8&gt;0,C8/B8-1,IF(B8&lt;0,-(C8/B8-1),""))</f>
        <v/>
      </c>
      <c r="E8" s="144" t="str">
        <f t="shared" si="1"/>
        <v>否</v>
      </c>
    </row>
    <row r="9" ht="36" customHeight="1" spans="1:5">
      <c r="A9" s="154" t="s">
        <v>2024</v>
      </c>
      <c r="B9" s="196"/>
      <c r="C9" s="192">
        <v>300</v>
      </c>
      <c r="D9" s="168" t="str">
        <f t="shared" si="2"/>
        <v/>
      </c>
      <c r="E9" s="144" t="str">
        <f t="shared" si="1"/>
        <v>是</v>
      </c>
    </row>
    <row r="10" ht="36" customHeight="1" spans="1:5">
      <c r="A10" s="154" t="s">
        <v>2027</v>
      </c>
      <c r="B10" s="198"/>
      <c r="C10" s="192"/>
      <c r="D10" s="168" t="str">
        <f t="shared" si="2"/>
        <v/>
      </c>
      <c r="E10" s="144" t="str">
        <f t="shared" si="1"/>
        <v>否</v>
      </c>
    </row>
    <row r="11" ht="36" customHeight="1" spans="1:5">
      <c r="A11" s="154" t="s">
        <v>2028</v>
      </c>
      <c r="B11" s="198"/>
      <c r="C11" s="199"/>
      <c r="D11" s="168" t="str">
        <f t="shared" si="2"/>
        <v/>
      </c>
      <c r="E11" s="144" t="str">
        <f t="shared" si="1"/>
        <v>否</v>
      </c>
    </row>
    <row r="12" ht="36" customHeight="1" spans="1:5">
      <c r="A12" s="154" t="s">
        <v>2029</v>
      </c>
      <c r="B12" s="196"/>
      <c r="C12" s="200"/>
      <c r="D12" s="168" t="str">
        <f t="shared" si="2"/>
        <v/>
      </c>
      <c r="E12" s="144" t="str">
        <f t="shared" si="1"/>
        <v>否</v>
      </c>
    </row>
    <row r="13" ht="36" customHeight="1" spans="1:5">
      <c r="A13" s="154" t="s">
        <v>2030</v>
      </c>
      <c r="B13" s="196"/>
      <c r="C13" s="192"/>
      <c r="D13" s="168" t="str">
        <f t="shared" si="2"/>
        <v/>
      </c>
      <c r="E13" s="144" t="str">
        <f t="shared" si="1"/>
        <v>否</v>
      </c>
    </row>
    <row r="14" ht="36" customHeight="1" spans="1:5">
      <c r="A14" s="154" t="s">
        <v>2026</v>
      </c>
      <c r="B14" s="196"/>
      <c r="C14" s="192"/>
      <c r="D14" s="168" t="str">
        <f t="shared" si="2"/>
        <v/>
      </c>
      <c r="E14" s="144" t="str">
        <f t="shared" si="1"/>
        <v>否</v>
      </c>
    </row>
    <row r="15" ht="36" customHeight="1" spans="1:5">
      <c r="A15" s="154" t="s">
        <v>2080</v>
      </c>
      <c r="B15" s="196"/>
      <c r="C15" s="199"/>
      <c r="D15" s="168" t="str">
        <f t="shared" si="2"/>
        <v/>
      </c>
      <c r="E15" s="144" t="str">
        <f t="shared" si="1"/>
        <v>否</v>
      </c>
    </row>
    <row r="16" ht="36" customHeight="1" spans="1:5">
      <c r="A16" s="154" t="s">
        <v>2032</v>
      </c>
      <c r="B16" s="196"/>
      <c r="C16" s="192"/>
      <c r="D16" s="168" t="str">
        <f t="shared" si="2"/>
        <v/>
      </c>
      <c r="E16" s="144" t="str">
        <f t="shared" si="1"/>
        <v>否</v>
      </c>
    </row>
    <row r="17" ht="36" customHeight="1" spans="1:5">
      <c r="A17" s="154" t="s">
        <v>2033</v>
      </c>
      <c r="B17" s="196"/>
      <c r="C17" s="192"/>
      <c r="D17" s="168" t="str">
        <f t="shared" si="2"/>
        <v/>
      </c>
      <c r="E17" s="144" t="str">
        <f t="shared" si="1"/>
        <v>否</v>
      </c>
    </row>
    <row r="18" ht="36" customHeight="1" spans="1:5">
      <c r="A18" s="154" t="s">
        <v>2034</v>
      </c>
      <c r="B18" s="196"/>
      <c r="C18" s="192"/>
      <c r="D18" s="168" t="str">
        <f t="shared" si="2"/>
        <v/>
      </c>
      <c r="E18" s="144" t="str">
        <f t="shared" si="1"/>
        <v>否</v>
      </c>
    </row>
    <row r="19" ht="36" hidden="1" customHeight="1" spans="1:5">
      <c r="A19" s="154" t="s">
        <v>2036</v>
      </c>
      <c r="B19" s="197"/>
      <c r="C19" s="194"/>
      <c r="D19" s="195" t="str">
        <f t="shared" ref="D19:D22" si="3">IF(B19&gt;0,C19/B19-1,IF(B19&lt;0,-(C19/B19-1),""))</f>
        <v/>
      </c>
      <c r="E19" s="144" t="str">
        <f t="shared" si="1"/>
        <v>否</v>
      </c>
    </row>
    <row r="20" ht="36" customHeight="1" spans="1:5">
      <c r="A20" s="154" t="s">
        <v>2037</v>
      </c>
      <c r="B20" s="196"/>
      <c r="C20" s="192"/>
      <c r="D20" s="168" t="str">
        <f t="shared" si="3"/>
        <v/>
      </c>
      <c r="E20" s="144" t="str">
        <f t="shared" si="1"/>
        <v>否</v>
      </c>
    </row>
    <row r="21" ht="36" customHeight="1" spans="1:5">
      <c r="A21" s="166" t="s">
        <v>2081</v>
      </c>
      <c r="B21" s="201"/>
      <c r="C21" s="201"/>
      <c r="D21" s="168" t="str">
        <f t="shared" si="3"/>
        <v/>
      </c>
      <c r="E21" s="144" t="str">
        <f t="shared" si="1"/>
        <v>否</v>
      </c>
    </row>
    <row r="22" ht="36" customHeight="1" spans="1:5">
      <c r="A22" s="154" t="s">
        <v>2039</v>
      </c>
      <c r="B22" s="202"/>
      <c r="C22" s="202"/>
      <c r="D22" s="168" t="str">
        <f t="shared" si="3"/>
        <v/>
      </c>
      <c r="E22" s="144" t="str">
        <f t="shared" si="1"/>
        <v>否</v>
      </c>
    </row>
    <row r="23" ht="36" hidden="1" customHeight="1" spans="1:5">
      <c r="A23" s="154" t="s">
        <v>2040</v>
      </c>
      <c r="B23" s="203">
        <v>0</v>
      </c>
      <c r="C23" s="204"/>
      <c r="D23" s="205" t="str">
        <f t="shared" ref="D23:D33" si="4">IF(B23&gt;0,C23/B23-1,IF(B23&lt;0,-(C23/B23-1),""))</f>
        <v/>
      </c>
      <c r="E23" s="144" t="str">
        <f t="shared" si="1"/>
        <v>否</v>
      </c>
    </row>
    <row r="24" ht="36" hidden="1" customHeight="1" spans="1:5">
      <c r="A24" s="166" t="s">
        <v>2082</v>
      </c>
      <c r="B24" s="206"/>
      <c r="C24" s="207">
        <f>SUM(C25:C27)</f>
        <v>0</v>
      </c>
      <c r="D24" s="195" t="str">
        <f t="shared" si="4"/>
        <v/>
      </c>
      <c r="E24" s="144" t="str">
        <f t="shared" si="1"/>
        <v>否</v>
      </c>
    </row>
    <row r="25" ht="36" hidden="1" customHeight="1" spans="1:5">
      <c r="A25" s="154" t="s">
        <v>2083</v>
      </c>
      <c r="B25" s="193"/>
      <c r="C25" s="208"/>
      <c r="D25" s="195" t="str">
        <f t="shared" si="4"/>
        <v/>
      </c>
      <c r="E25" s="144" t="str">
        <f t="shared" si="1"/>
        <v>否</v>
      </c>
    </row>
    <row r="26" ht="36" hidden="1" customHeight="1" spans="1:5">
      <c r="A26" s="154" t="s">
        <v>2084</v>
      </c>
      <c r="B26" s="193"/>
      <c r="C26" s="208"/>
      <c r="D26" s="195" t="str">
        <f t="shared" si="4"/>
        <v/>
      </c>
      <c r="E26" s="144" t="str">
        <f t="shared" si="1"/>
        <v>否</v>
      </c>
    </row>
    <row r="27" ht="36" hidden="1" customHeight="1" spans="1:5">
      <c r="A27" s="154" t="s">
        <v>2085</v>
      </c>
      <c r="B27" s="209"/>
      <c r="C27" s="204">
        <f>SUM(C28:C29)</f>
        <v>0</v>
      </c>
      <c r="D27" s="195" t="str">
        <f t="shared" si="4"/>
        <v/>
      </c>
      <c r="E27" s="144" t="str">
        <f t="shared" si="1"/>
        <v>否</v>
      </c>
    </row>
    <row r="28" ht="36" customHeight="1" spans="1:5">
      <c r="A28" s="166" t="s">
        <v>2086</v>
      </c>
      <c r="B28" s="210"/>
      <c r="C28" s="210"/>
      <c r="D28" s="168" t="str">
        <f t="shared" si="4"/>
        <v/>
      </c>
      <c r="E28" s="144" t="str">
        <f t="shared" si="1"/>
        <v>否</v>
      </c>
    </row>
    <row r="29" ht="36" customHeight="1" spans="1:5">
      <c r="A29" s="154" t="s">
        <v>2049</v>
      </c>
      <c r="B29" s="211"/>
      <c r="C29" s="212"/>
      <c r="D29" s="168" t="str">
        <f t="shared" si="4"/>
        <v/>
      </c>
      <c r="E29" s="144" t="str">
        <f t="shared" si="1"/>
        <v>否</v>
      </c>
    </row>
    <row r="30" ht="36" customHeight="1" spans="1:5">
      <c r="A30" s="166" t="s">
        <v>2087</v>
      </c>
      <c r="B30" s="213">
        <v>9354</v>
      </c>
      <c r="C30" s="214"/>
      <c r="D30" s="168">
        <f t="shared" si="4"/>
        <v>-1</v>
      </c>
      <c r="E30" s="144" t="str">
        <f t="shared" si="1"/>
        <v>是</v>
      </c>
    </row>
    <row r="31" ht="36" customHeight="1" spans="1:5">
      <c r="A31" s="215" t="s">
        <v>2088</v>
      </c>
      <c r="B31" s="190">
        <v>9354</v>
      </c>
      <c r="C31" s="190">
        <v>300</v>
      </c>
      <c r="D31" s="168">
        <f t="shared" si="4"/>
        <v>-0.9679</v>
      </c>
      <c r="E31" s="144" t="str">
        <f t="shared" si="1"/>
        <v>是</v>
      </c>
    </row>
    <row r="32" ht="36" customHeight="1" spans="1:5">
      <c r="A32" s="216" t="s">
        <v>61</v>
      </c>
      <c r="B32" s="210">
        <v>8</v>
      </c>
      <c r="C32" s="210">
        <v>8</v>
      </c>
      <c r="D32" s="168">
        <f t="shared" si="4"/>
        <v>0</v>
      </c>
      <c r="E32" s="144" t="str">
        <f t="shared" si="1"/>
        <v>是</v>
      </c>
    </row>
    <row r="33" ht="36" customHeight="1" spans="1:5">
      <c r="A33" s="217" t="s">
        <v>2053</v>
      </c>
      <c r="B33" s="218">
        <v>323</v>
      </c>
      <c r="C33" s="210"/>
      <c r="D33" s="168">
        <f t="shared" si="4"/>
        <v>-1</v>
      </c>
      <c r="E33" s="144" t="str">
        <f t="shared" si="1"/>
        <v>是</v>
      </c>
    </row>
    <row r="34" ht="36" hidden="1" customHeight="1" spans="1:5">
      <c r="A34" s="216" t="s">
        <v>2054</v>
      </c>
      <c r="B34" s="219"/>
      <c r="C34" s="220"/>
      <c r="D34" s="221"/>
      <c r="E34" s="144" t="str">
        <f t="shared" si="1"/>
        <v>否</v>
      </c>
    </row>
    <row r="35" ht="36" customHeight="1" spans="1:5">
      <c r="A35" s="171" t="s">
        <v>69</v>
      </c>
      <c r="B35" s="190">
        <v>9685</v>
      </c>
      <c r="C35" s="190">
        <v>308</v>
      </c>
      <c r="D35" s="168">
        <f>IF(B35&gt;0,C35/B35-1,IF(B35&lt;0,-(C35/B35-1),""))</f>
        <v>-0.9682</v>
      </c>
      <c r="E35" s="144" t="str">
        <f t="shared" si="1"/>
        <v>是</v>
      </c>
    </row>
    <row r="36" spans="2:2">
      <c r="B36" s="222"/>
    </row>
    <row r="37" spans="2:2">
      <c r="B37" s="223"/>
    </row>
    <row r="38" spans="2:2">
      <c r="B38" s="222"/>
    </row>
    <row r="39" spans="2:2">
      <c r="B39" s="223"/>
    </row>
    <row r="40" spans="2:2">
      <c r="B40" s="222"/>
    </row>
    <row r="41" spans="2:2">
      <c r="B41" s="222"/>
    </row>
    <row r="42" spans="2:2">
      <c r="B42" s="223"/>
    </row>
    <row r="43" spans="2:2">
      <c r="B43" s="222"/>
    </row>
    <row r="44" spans="2:2">
      <c r="B44" s="222"/>
    </row>
    <row r="45" spans="2:2">
      <c r="B45" s="222"/>
    </row>
    <row r="46" spans="2:2">
      <c r="B46" s="222"/>
    </row>
    <row r="47" spans="2:2">
      <c r="B47" s="223"/>
    </row>
    <row r="48" spans="2:2">
      <c r="B48" s="222"/>
    </row>
  </sheetData>
  <autoFilter xmlns:etc="http://www.wps.cn/officeDocument/2017/etCustomData" ref="A3:E35" etc:filterBottomFollowUsedRange="0">
    <filterColumn colId="4">
      <customFilters>
        <customFilter operator="equal" val="是"/>
      </customFilters>
    </filterColumn>
    <extLst/>
  </autoFilter>
  <mergeCells count="1">
    <mergeCell ref="A1:D1"/>
  </mergeCells>
  <conditionalFormatting sqref="E3:E35">
    <cfRule type="cellIs" dxfId="5" priority="6" stopIfTrue="1" operator="lessThanOrEqual">
      <formula>-1</formula>
    </cfRule>
  </conditionalFormatting>
  <conditionalFormatting sqref="D34 D23">
    <cfRule type="cellIs" dxfId="6" priority="5"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0"/>
  <sheetViews>
    <sheetView showGridLines="0" showZeros="0" view="pageBreakPreview" zoomScaleNormal="100" topLeftCell="A10" workbookViewId="0">
      <selection activeCell="D10" sqref="D$1:D$1048576"/>
    </sheetView>
  </sheetViews>
  <sheetFormatPr defaultColWidth="9" defaultRowHeight="14.25" outlineLevelCol="4"/>
  <cols>
    <col min="1" max="1" width="50.775" customWidth="1"/>
    <col min="2" max="3" width="20.6333333333333" customWidth="1"/>
    <col min="4" max="4" width="20.6333333333333" style="158" customWidth="1"/>
    <col min="5" max="5" width="5.33333333333333" hidden="1" customWidth="1"/>
    <col min="6" max="6" width="9" hidden="1" customWidth="1"/>
  </cols>
  <sheetData>
    <row r="1" ht="45" customHeight="1" spans="1:4">
      <c r="A1" s="159" t="s">
        <v>2089</v>
      </c>
      <c r="B1" s="159"/>
      <c r="C1" s="159"/>
      <c r="D1" s="160"/>
    </row>
    <row r="2" ht="20.1" customHeight="1" spans="1:4">
      <c r="A2" s="161"/>
      <c r="B2" s="161"/>
      <c r="C2" s="161"/>
      <c r="D2" s="162" t="s">
        <v>2</v>
      </c>
    </row>
    <row r="3" ht="45" customHeight="1" spans="1:5">
      <c r="A3" s="163" t="s">
        <v>2090</v>
      </c>
      <c r="B3" s="164" t="s">
        <v>5</v>
      </c>
      <c r="C3" s="164" t="s">
        <v>6</v>
      </c>
      <c r="D3" s="165" t="s">
        <v>7</v>
      </c>
      <c r="E3" s="179" t="s">
        <v>8</v>
      </c>
    </row>
    <row r="4" ht="36" customHeight="1" spans="1:5">
      <c r="A4" s="166" t="s">
        <v>2056</v>
      </c>
      <c r="B4" s="167"/>
      <c r="C4" s="167"/>
      <c r="D4" s="168" t="str">
        <f t="shared" ref="D4:D21" si="0">IF(B4&gt;0,C4/B4-1,IF(B4&lt;0,-(C4/B4-1),""))</f>
        <v/>
      </c>
      <c r="E4" s="144" t="str">
        <f t="shared" ref="E4:E21" si="1">IF(A4&lt;&gt;"",IF(SUM(B4:C4)&lt;&gt;0,"是","否"),"是")</f>
        <v>否</v>
      </c>
    </row>
    <row r="5" ht="36" customHeight="1" spans="1:5">
      <c r="A5" s="169" t="s">
        <v>2091</v>
      </c>
      <c r="B5" s="170"/>
      <c r="C5" s="170"/>
      <c r="D5" s="168" t="str">
        <f t="shared" si="0"/>
        <v/>
      </c>
      <c r="E5" s="144" t="str">
        <f t="shared" si="1"/>
        <v>否</v>
      </c>
    </row>
    <row r="6" ht="36" customHeight="1" spans="1:5">
      <c r="A6" s="169" t="s">
        <v>2062</v>
      </c>
      <c r="B6" s="170"/>
      <c r="C6" s="170">
        <v>8</v>
      </c>
      <c r="D6" s="168" t="str">
        <f t="shared" si="0"/>
        <v/>
      </c>
      <c r="E6" s="144" t="str">
        <f t="shared" si="1"/>
        <v>是</v>
      </c>
    </row>
    <row r="7" ht="36" customHeight="1" spans="1:5">
      <c r="A7" s="166" t="s">
        <v>2063</v>
      </c>
      <c r="B7" s="167"/>
      <c r="C7" s="167"/>
      <c r="D7" s="168" t="str">
        <f t="shared" si="0"/>
        <v/>
      </c>
      <c r="E7" s="144" t="str">
        <f t="shared" si="1"/>
        <v>否</v>
      </c>
    </row>
    <row r="8" ht="36" customHeight="1" spans="1:5">
      <c r="A8" s="169" t="s">
        <v>2064</v>
      </c>
      <c r="B8" s="170"/>
      <c r="C8" s="170"/>
      <c r="D8" s="168" t="str">
        <f t="shared" si="0"/>
        <v/>
      </c>
      <c r="E8" s="144" t="str">
        <f t="shared" si="1"/>
        <v>否</v>
      </c>
    </row>
    <row r="9" ht="36" customHeight="1" spans="1:5">
      <c r="A9" s="169" t="s">
        <v>2068</v>
      </c>
      <c r="B9" s="170"/>
      <c r="C9" s="170"/>
      <c r="D9" s="168" t="str">
        <f t="shared" si="0"/>
        <v/>
      </c>
      <c r="E9" s="144" t="str">
        <f t="shared" si="1"/>
        <v>否</v>
      </c>
    </row>
    <row r="10" ht="36" customHeight="1" spans="1:5">
      <c r="A10" s="166" t="s">
        <v>2069</v>
      </c>
      <c r="B10" s="167">
        <v>0</v>
      </c>
      <c r="C10" s="167">
        <v>0</v>
      </c>
      <c r="D10" s="168" t="str">
        <f t="shared" si="0"/>
        <v/>
      </c>
      <c r="E10" s="144" t="str">
        <f t="shared" si="1"/>
        <v>否</v>
      </c>
    </row>
    <row r="11" ht="36" customHeight="1" spans="1:5">
      <c r="A11" s="169" t="s">
        <v>2070</v>
      </c>
      <c r="B11" s="170"/>
      <c r="C11" s="170"/>
      <c r="D11" s="168" t="str">
        <f t="shared" si="0"/>
        <v/>
      </c>
      <c r="E11" s="144" t="str">
        <f t="shared" si="1"/>
        <v>否</v>
      </c>
    </row>
    <row r="12" ht="36" customHeight="1" spans="1:5">
      <c r="A12" s="166" t="s">
        <v>2071</v>
      </c>
      <c r="B12" s="167"/>
      <c r="C12" s="167"/>
      <c r="D12" s="168" t="str">
        <f t="shared" si="0"/>
        <v/>
      </c>
      <c r="E12" s="144" t="str">
        <f t="shared" si="1"/>
        <v>否</v>
      </c>
    </row>
    <row r="13" ht="36" customHeight="1" spans="1:5">
      <c r="A13" s="154" t="s">
        <v>2092</v>
      </c>
      <c r="B13" s="170"/>
      <c r="C13" s="170"/>
      <c r="D13" s="168" t="str">
        <f t="shared" si="0"/>
        <v/>
      </c>
      <c r="E13" s="144" t="str">
        <f t="shared" si="1"/>
        <v>否</v>
      </c>
    </row>
    <row r="14" ht="36" customHeight="1" spans="1:5">
      <c r="A14" s="166" t="s">
        <v>2073</v>
      </c>
      <c r="B14" s="167"/>
      <c r="C14" s="167"/>
      <c r="D14" s="168" t="str">
        <f t="shared" si="0"/>
        <v/>
      </c>
      <c r="E14" s="144" t="str">
        <f t="shared" si="1"/>
        <v>否</v>
      </c>
    </row>
    <row r="15" ht="36" customHeight="1" spans="1:5">
      <c r="A15" s="169" t="s">
        <v>2074</v>
      </c>
      <c r="B15" s="170">
        <v>300</v>
      </c>
      <c r="C15" s="170">
        <v>300</v>
      </c>
      <c r="D15" s="168">
        <f t="shared" si="0"/>
        <v>0</v>
      </c>
      <c r="E15" s="144" t="str">
        <f t="shared" si="1"/>
        <v>是</v>
      </c>
    </row>
    <row r="16" ht="36" customHeight="1" spans="1:5">
      <c r="A16" s="171" t="s">
        <v>2093</v>
      </c>
      <c r="B16" s="167">
        <v>300</v>
      </c>
      <c r="C16" s="167">
        <v>308</v>
      </c>
      <c r="D16" s="168">
        <f t="shared" si="0"/>
        <v>0.0267</v>
      </c>
      <c r="E16" s="144" t="str">
        <f t="shared" si="1"/>
        <v>是</v>
      </c>
    </row>
    <row r="17" ht="36" customHeight="1" spans="1:5">
      <c r="A17" s="172" t="s">
        <v>121</v>
      </c>
      <c r="B17" s="167">
        <v>9385</v>
      </c>
      <c r="C17" s="167"/>
      <c r="D17" s="168">
        <f t="shared" si="0"/>
        <v>-1</v>
      </c>
      <c r="E17" s="144" t="str">
        <f t="shared" si="1"/>
        <v>是</v>
      </c>
    </row>
    <row r="18" ht="36" customHeight="1" spans="1:5">
      <c r="A18" s="173" t="s">
        <v>2076</v>
      </c>
      <c r="B18" s="174">
        <v>7</v>
      </c>
      <c r="C18" s="170"/>
      <c r="D18" s="168">
        <f t="shared" si="0"/>
        <v>-1</v>
      </c>
      <c r="E18" s="144" t="str">
        <f t="shared" si="1"/>
        <v>是</v>
      </c>
    </row>
    <row r="19" ht="36" customHeight="1" spans="1:5">
      <c r="A19" s="173" t="s">
        <v>2006</v>
      </c>
      <c r="B19" s="174">
        <v>9378</v>
      </c>
      <c r="C19" s="174"/>
      <c r="D19" s="168">
        <f t="shared" si="0"/>
        <v>-1</v>
      </c>
      <c r="E19" s="144" t="str">
        <f t="shared" si="1"/>
        <v>是</v>
      </c>
    </row>
    <row r="20" ht="36" customHeight="1" spans="1:5">
      <c r="A20" s="175" t="s">
        <v>2077</v>
      </c>
      <c r="B20" s="176"/>
      <c r="C20" s="167"/>
      <c r="D20" s="168" t="str">
        <f t="shared" si="0"/>
        <v/>
      </c>
      <c r="E20" s="144" t="str">
        <f t="shared" si="1"/>
        <v>否</v>
      </c>
    </row>
    <row r="21" ht="36" customHeight="1" spans="1:5">
      <c r="A21" s="171" t="s">
        <v>129</v>
      </c>
      <c r="B21" s="167">
        <v>9685</v>
      </c>
      <c r="C21" s="167">
        <v>308</v>
      </c>
      <c r="D21" s="168">
        <f t="shared" si="0"/>
        <v>-0.9682</v>
      </c>
      <c r="E21" s="144" t="str">
        <f t="shared" si="1"/>
        <v>是</v>
      </c>
    </row>
    <row r="22" spans="2:2">
      <c r="B22" s="177"/>
    </row>
    <row r="23" spans="2:3">
      <c r="B23" s="178"/>
      <c r="C23" s="178"/>
    </row>
    <row r="24" spans="2:2">
      <c r="B24" s="177"/>
    </row>
    <row r="25" spans="2:3">
      <c r="B25" s="178"/>
      <c r="C25" s="178"/>
    </row>
    <row r="26" spans="2:2">
      <c r="B26" s="177"/>
    </row>
    <row r="27" spans="2:2">
      <c r="B27" s="177"/>
    </row>
    <row r="28" spans="2:3">
      <c r="B28" s="178"/>
      <c r="C28" s="178"/>
    </row>
    <row r="29" spans="2:2">
      <c r="B29" s="177"/>
    </row>
    <row r="30" spans="2:2">
      <c r="B30" s="177"/>
    </row>
  </sheetData>
  <autoFilter xmlns:etc="http://www.wps.cn/officeDocument/2017/etCustomData" ref="A3:E21" etc:filterBottomFollowUsedRange="0">
    <extLst/>
  </autoFilter>
  <mergeCells count="1">
    <mergeCell ref="A1:D1"/>
  </mergeCells>
  <conditionalFormatting sqref="E3:E21">
    <cfRule type="cellIs" dxfId="5" priority="6" stopIfTrue="1" operator="lessThanOrEqual">
      <formula>-1</formula>
    </cfRule>
  </conditionalFormatting>
  <conditionalFormatting sqref="E4:E21">
    <cfRule type="cellIs" dxfId="5" priority="5"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tabColor rgb="FF00B0F0"/>
  </sheetPr>
  <dimension ref="A1:B7"/>
  <sheetViews>
    <sheetView view="pageBreakPreview" zoomScaleNormal="100" workbookViewId="0">
      <selection activeCell="B7" sqref="B7"/>
    </sheetView>
  </sheetViews>
  <sheetFormatPr defaultColWidth="9" defaultRowHeight="15.75" outlineLevelRow="6" outlineLevelCol="1"/>
  <cols>
    <col min="1" max="1" width="43.625" style="145" customWidth="1"/>
    <col min="2" max="2" width="45.5" style="147" customWidth="1"/>
    <col min="3" max="3" width="12.6333333333333" style="145"/>
    <col min="4" max="16374" width="9" style="145"/>
    <col min="16375" max="16376" width="35.6333333333333" style="145"/>
    <col min="16377" max="16377" width="9" style="145"/>
    <col min="16378" max="16384" width="9" style="148"/>
  </cols>
  <sheetData>
    <row r="1" s="145" customFormat="1" ht="45" customHeight="1" spans="1:2">
      <c r="A1" s="149" t="s">
        <v>2094</v>
      </c>
      <c r="B1" s="150"/>
    </row>
    <row r="2" s="145" customFormat="1" ht="20.1" customHeight="1" spans="1:2">
      <c r="A2" s="151"/>
      <c r="B2" s="152" t="s">
        <v>2</v>
      </c>
    </row>
    <row r="3" s="146" customFormat="1" ht="45" customHeight="1" spans="1:2">
      <c r="A3" s="153" t="s">
        <v>2095</v>
      </c>
      <c r="B3" s="153" t="s">
        <v>2096</v>
      </c>
    </row>
    <row r="4" s="145" customFormat="1" ht="36" customHeight="1" spans="1:2">
      <c r="A4" s="154" t="s">
        <v>2097</v>
      </c>
      <c r="B4" s="155">
        <v>2</v>
      </c>
    </row>
    <row r="5" s="145" customFormat="1" ht="36" customHeight="1" spans="1:2">
      <c r="A5" s="154" t="s">
        <v>2098</v>
      </c>
      <c r="B5" s="155">
        <v>4</v>
      </c>
    </row>
    <row r="6" s="145" customFormat="1" ht="36" customHeight="1" spans="1:2">
      <c r="A6" s="154" t="s">
        <v>2099</v>
      </c>
      <c r="B6" s="155">
        <v>1</v>
      </c>
    </row>
    <row r="7" s="145" customFormat="1" ht="31" customHeight="1" spans="1:2">
      <c r="A7" s="156" t="s">
        <v>2100</v>
      </c>
      <c r="B7" s="157">
        <f>SUM(B4:B6)</f>
        <v>7</v>
      </c>
    </row>
  </sheetData>
  <mergeCells count="1">
    <mergeCell ref="A1:B1"/>
  </mergeCells>
  <conditionalFormatting sqref="B3:G3">
    <cfRule type="cellIs" dxfId="0" priority="7" stopIfTrue="1" operator="lessThanOrEqual">
      <formula>-1</formula>
    </cfRule>
  </conditionalFormatting>
  <conditionalFormatting sqref="B4:B6">
    <cfRule type="cellIs" dxfId="0" priority="1" stopIfTrue="1" operator="lessThanOrEqual">
      <formula>-1</formula>
    </cfRule>
  </conditionalFormatting>
  <conditionalFormatting sqref="C1:G2">
    <cfRule type="cellIs" dxfId="0" priority="9" stopIfTrue="1" operator="lessThanOrEqual">
      <formula>-1</formula>
    </cfRule>
    <cfRule type="cellIs" dxfId="0" priority="8" stopIfTrue="1" operator="greaterThanOrEqual">
      <formula>10</formula>
    </cfRule>
  </conditionalFormatting>
  <conditionalFormatting sqref="C4:G6">
    <cfRule type="cellIs" dxfId="0" priority="6"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rgb="FF00B0F0"/>
  </sheetPr>
  <dimension ref="A1:XEW7"/>
  <sheetViews>
    <sheetView view="pageBreakPreview" zoomScaleNormal="100" workbookViewId="0">
      <selection activeCell="B5" sqref="B5"/>
    </sheetView>
  </sheetViews>
  <sheetFormatPr defaultColWidth="9" defaultRowHeight="15.75" outlineLevelRow="6"/>
  <cols>
    <col min="1" max="1" width="46.6333333333333" style="145" customWidth="1"/>
    <col min="2" max="2" width="38" style="147" customWidth="1"/>
    <col min="3" max="16371" width="9" style="145"/>
    <col min="16372" max="16373" width="35.6333333333333" style="145"/>
    <col min="16374" max="16374" width="9" style="145"/>
    <col min="16375" max="16384" width="9" style="148"/>
  </cols>
  <sheetData>
    <row r="1" s="145" customFormat="1" ht="45" customHeight="1" spans="1:2">
      <c r="A1" s="149" t="s">
        <v>2101</v>
      </c>
      <c r="B1" s="150"/>
    </row>
    <row r="2" s="145" customFormat="1" ht="20.1" customHeight="1" spans="1:2">
      <c r="A2" s="151"/>
      <c r="B2" s="152" t="s">
        <v>2</v>
      </c>
    </row>
    <row r="3" s="146" customFormat="1" ht="45" customHeight="1" spans="1:2">
      <c r="A3" s="153" t="s">
        <v>2102</v>
      </c>
      <c r="B3" s="153" t="s">
        <v>2096</v>
      </c>
    </row>
    <row r="4" s="145" customFormat="1" ht="36" customHeight="1" spans="1:2">
      <c r="A4" s="154" t="s">
        <v>2103</v>
      </c>
      <c r="B4" s="155">
        <v>7</v>
      </c>
    </row>
    <row r="5" s="145" customFormat="1" ht="31" customHeight="1" spans="1:2">
      <c r="A5" s="156" t="s">
        <v>2100</v>
      </c>
      <c r="B5" s="157">
        <f>SUM(B4:B4)</f>
        <v>7</v>
      </c>
    </row>
    <row r="6" s="145" customFormat="1" spans="2:16377">
      <c r="B6" s="147"/>
      <c r="XEU6" s="148"/>
      <c r="XEV6" s="148"/>
      <c r="XEW6" s="148"/>
    </row>
    <row r="7" s="145" customFormat="1" spans="2:16377">
      <c r="B7" s="147"/>
      <c r="XEU7" s="148"/>
      <c r="XEV7" s="148"/>
      <c r="XEW7" s="148"/>
    </row>
  </sheetData>
  <mergeCells count="1">
    <mergeCell ref="A1:B1"/>
  </mergeCells>
  <conditionalFormatting sqref="B3:G3">
    <cfRule type="cellIs" dxfId="0" priority="7" stopIfTrue="1" operator="lessThanOrEqual">
      <formula>-1</formula>
    </cfRule>
  </conditionalFormatting>
  <conditionalFormatting sqref="B4">
    <cfRule type="cellIs" dxfId="0" priority="1" stopIfTrue="1" operator="lessThanOrEqual">
      <formula>-1</formula>
    </cfRule>
  </conditionalFormatting>
  <conditionalFormatting sqref="C4:G4">
    <cfRule type="cellIs" dxfId="0" priority="6"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F52"/>
  <sheetViews>
    <sheetView showGridLines="0" showZeros="0" view="pageBreakPreview" zoomScale="90" zoomScaleNormal="90" workbookViewId="0">
      <pane ySplit="3" topLeftCell="A4" activePane="bottomLeft" state="frozen"/>
      <selection/>
      <selection pane="bottomLeft" activeCell="E2" sqref="E$1:E$1048576"/>
    </sheetView>
  </sheetViews>
  <sheetFormatPr defaultColWidth="9" defaultRowHeight="15.75" outlineLevelCol="5"/>
  <cols>
    <col min="1" max="1" width="12.75" style="147" hidden="1" customWidth="1"/>
    <col min="2" max="2" width="50.75" style="147" customWidth="1"/>
    <col min="3" max="4" width="20.6333333333333" style="147" customWidth="1"/>
    <col min="5" max="5" width="20.6333333333333" style="526" customWidth="1"/>
    <col min="6" max="6" width="9.75" style="147" hidden="1" customWidth="1"/>
    <col min="7" max="16384" width="9" style="264"/>
  </cols>
  <sheetData>
    <row r="1" s="521" customFormat="1" ht="45" customHeight="1" spans="1:6">
      <c r="A1" s="527"/>
      <c r="B1" s="527" t="s">
        <v>1</v>
      </c>
      <c r="C1" s="527"/>
      <c r="D1" s="527"/>
      <c r="E1" s="547"/>
      <c r="F1" s="548"/>
    </row>
    <row r="2" ht="18.95" customHeight="1" spans="1:5">
      <c r="A2" s="551"/>
      <c r="B2" s="528"/>
      <c r="C2" s="361"/>
      <c r="E2" s="491" t="s">
        <v>2</v>
      </c>
    </row>
    <row r="3" s="522" customFormat="1" ht="45" customHeight="1" spans="1:6">
      <c r="A3" s="552" t="s">
        <v>3</v>
      </c>
      <c r="B3" s="553" t="s">
        <v>4</v>
      </c>
      <c r="C3" s="164" t="s">
        <v>5</v>
      </c>
      <c r="D3" s="164" t="s">
        <v>6</v>
      </c>
      <c r="E3" s="165" t="s">
        <v>7</v>
      </c>
      <c r="F3" s="565" t="s">
        <v>8</v>
      </c>
    </row>
    <row r="4" ht="37.5" customHeight="1" spans="1:6">
      <c r="A4" s="374" t="s">
        <v>70</v>
      </c>
      <c r="B4" s="554" t="s">
        <v>71</v>
      </c>
      <c r="C4" s="555">
        <v>21192</v>
      </c>
      <c r="D4" s="555">
        <v>27088</v>
      </c>
      <c r="E4" s="395">
        <f>IF(C4&gt;0,D4/C4-1,IF(C4&lt;0,-(D4/C4-1),""))</f>
        <v>0.2782</v>
      </c>
      <c r="F4" s="278" t="str">
        <f t="shared" ref="F4:F38" si="0">IF(LEN(A4)=3,"是",IF(B4&lt;&gt;"",IF(SUM(C4:D4)&lt;&gt;0,"是","否"),"是"))</f>
        <v>是</v>
      </c>
    </row>
    <row r="5" ht="37.5" hidden="1" customHeight="1" spans="1:6">
      <c r="A5" s="374" t="s">
        <v>72</v>
      </c>
      <c r="B5" s="556" t="s">
        <v>73</v>
      </c>
      <c r="C5" s="555">
        <v>0</v>
      </c>
      <c r="D5" s="555">
        <v>0</v>
      </c>
      <c r="E5" s="395" t="str">
        <f t="shared" ref="E5:E39" si="1">IF(C5&gt;0,D5/C5-1,IF(C5&lt;0,-(D5/C5-1),""))</f>
        <v/>
      </c>
      <c r="F5" s="278" t="str">
        <f t="shared" si="0"/>
        <v>是</v>
      </c>
    </row>
    <row r="6" ht="37.5" customHeight="1" spans="1:6">
      <c r="A6" s="374" t="s">
        <v>74</v>
      </c>
      <c r="B6" s="556" t="s">
        <v>75</v>
      </c>
      <c r="C6" s="555">
        <v>105</v>
      </c>
      <c r="D6" s="555">
        <v>214</v>
      </c>
      <c r="E6" s="395">
        <f t="shared" si="1"/>
        <v>1.0381</v>
      </c>
      <c r="F6" s="278" t="str">
        <f t="shared" si="0"/>
        <v>是</v>
      </c>
    </row>
    <row r="7" ht="37.5" customHeight="1" spans="1:6">
      <c r="A7" s="374" t="s">
        <v>76</v>
      </c>
      <c r="B7" s="556" t="s">
        <v>77</v>
      </c>
      <c r="C7" s="555">
        <v>7807</v>
      </c>
      <c r="D7" s="555">
        <v>9167</v>
      </c>
      <c r="E7" s="395">
        <f t="shared" si="1"/>
        <v>0.1742</v>
      </c>
      <c r="F7" s="278" t="str">
        <f t="shared" si="0"/>
        <v>是</v>
      </c>
    </row>
    <row r="8" ht="37.5" customHeight="1" spans="1:6">
      <c r="A8" s="374" t="s">
        <v>78</v>
      </c>
      <c r="B8" s="556" t="s">
        <v>79</v>
      </c>
      <c r="C8" s="555">
        <v>55274</v>
      </c>
      <c r="D8" s="555">
        <v>52946</v>
      </c>
      <c r="E8" s="395">
        <f t="shared" si="1"/>
        <v>-0.0421</v>
      </c>
      <c r="F8" s="278" t="str">
        <f t="shared" si="0"/>
        <v>是</v>
      </c>
    </row>
    <row r="9" ht="37.5" customHeight="1" spans="1:6">
      <c r="A9" s="374" t="s">
        <v>80</v>
      </c>
      <c r="B9" s="556" t="s">
        <v>81</v>
      </c>
      <c r="C9" s="555">
        <v>100</v>
      </c>
      <c r="D9" s="555">
        <v>271</v>
      </c>
      <c r="E9" s="395">
        <f t="shared" si="1"/>
        <v>1.71</v>
      </c>
      <c r="F9" s="278" t="str">
        <f t="shared" si="0"/>
        <v>是</v>
      </c>
    </row>
    <row r="10" ht="37.5" customHeight="1" spans="1:6">
      <c r="A10" s="374" t="s">
        <v>82</v>
      </c>
      <c r="B10" s="556" t="s">
        <v>83</v>
      </c>
      <c r="C10" s="555">
        <v>2475</v>
      </c>
      <c r="D10" s="555">
        <v>1906</v>
      </c>
      <c r="E10" s="395">
        <f t="shared" si="1"/>
        <v>-0.2299</v>
      </c>
      <c r="F10" s="278" t="str">
        <f t="shared" si="0"/>
        <v>是</v>
      </c>
    </row>
    <row r="11" ht="37.5" customHeight="1" spans="1:6">
      <c r="A11" s="374" t="s">
        <v>84</v>
      </c>
      <c r="B11" s="556" t="s">
        <v>85</v>
      </c>
      <c r="C11" s="555">
        <v>36442</v>
      </c>
      <c r="D11" s="555">
        <v>50655</v>
      </c>
      <c r="E11" s="395">
        <f t="shared" si="1"/>
        <v>0.39</v>
      </c>
      <c r="F11" s="278" t="str">
        <f t="shared" si="0"/>
        <v>是</v>
      </c>
    </row>
    <row r="12" ht="37.5" customHeight="1" spans="1:6">
      <c r="A12" s="374" t="s">
        <v>86</v>
      </c>
      <c r="B12" s="556" t="s">
        <v>87</v>
      </c>
      <c r="C12" s="555">
        <v>29091</v>
      </c>
      <c r="D12" s="555">
        <v>33057</v>
      </c>
      <c r="E12" s="395">
        <f t="shared" si="1"/>
        <v>0.1363</v>
      </c>
      <c r="F12" s="278" t="str">
        <f t="shared" si="0"/>
        <v>是</v>
      </c>
    </row>
    <row r="13" ht="37.5" customHeight="1" spans="1:6">
      <c r="A13" s="374" t="s">
        <v>88</v>
      </c>
      <c r="B13" s="556" t="s">
        <v>89</v>
      </c>
      <c r="C13" s="555">
        <v>1798</v>
      </c>
      <c r="D13" s="555">
        <v>1711</v>
      </c>
      <c r="E13" s="395">
        <f t="shared" si="1"/>
        <v>-0.0484</v>
      </c>
      <c r="F13" s="278" t="str">
        <f t="shared" si="0"/>
        <v>是</v>
      </c>
    </row>
    <row r="14" ht="37.5" customHeight="1" spans="1:6">
      <c r="A14" s="374" t="s">
        <v>90</v>
      </c>
      <c r="B14" s="556" t="s">
        <v>91</v>
      </c>
      <c r="C14" s="555">
        <v>21715</v>
      </c>
      <c r="D14" s="555">
        <v>27533</v>
      </c>
      <c r="E14" s="395">
        <f t="shared" si="1"/>
        <v>0.2679</v>
      </c>
      <c r="F14" s="278" t="str">
        <f t="shared" si="0"/>
        <v>是</v>
      </c>
    </row>
    <row r="15" ht="37.5" customHeight="1" spans="1:6">
      <c r="A15" s="374" t="s">
        <v>92</v>
      </c>
      <c r="B15" s="556" t="s">
        <v>93</v>
      </c>
      <c r="C15" s="555">
        <v>64217</v>
      </c>
      <c r="D15" s="555">
        <v>51833</v>
      </c>
      <c r="E15" s="395">
        <f t="shared" si="1"/>
        <v>-0.1928</v>
      </c>
      <c r="F15" s="278" t="str">
        <f t="shared" si="0"/>
        <v>是</v>
      </c>
    </row>
    <row r="16" ht="37.5" customHeight="1" spans="1:6">
      <c r="A16" s="374" t="s">
        <v>94</v>
      </c>
      <c r="B16" s="556" t="s">
        <v>95</v>
      </c>
      <c r="C16" s="555">
        <v>10945</v>
      </c>
      <c r="D16" s="555">
        <v>25037</v>
      </c>
      <c r="E16" s="395">
        <f t="shared" si="1"/>
        <v>1.2875</v>
      </c>
      <c r="F16" s="278" t="str">
        <f t="shared" si="0"/>
        <v>是</v>
      </c>
    </row>
    <row r="17" ht="37.5" customHeight="1" spans="1:6">
      <c r="A17" s="374" t="s">
        <v>96</v>
      </c>
      <c r="B17" s="556" t="s">
        <v>97</v>
      </c>
      <c r="C17" s="555">
        <v>16928</v>
      </c>
      <c r="D17" s="555">
        <v>8399</v>
      </c>
      <c r="E17" s="395">
        <f t="shared" si="1"/>
        <v>-0.5038</v>
      </c>
      <c r="F17" s="278" t="str">
        <f t="shared" si="0"/>
        <v>是</v>
      </c>
    </row>
    <row r="18" ht="37.5" customHeight="1" spans="1:6">
      <c r="A18" s="374" t="s">
        <v>98</v>
      </c>
      <c r="B18" s="556" t="s">
        <v>99</v>
      </c>
      <c r="C18" s="555">
        <v>2656</v>
      </c>
      <c r="D18" s="555">
        <v>1697</v>
      </c>
      <c r="E18" s="395">
        <f t="shared" si="1"/>
        <v>-0.3611</v>
      </c>
      <c r="F18" s="278" t="str">
        <f t="shared" si="0"/>
        <v>是</v>
      </c>
    </row>
    <row r="19" ht="37.5" customHeight="1" spans="1:6">
      <c r="A19" s="374" t="s">
        <v>100</v>
      </c>
      <c r="B19" s="556" t="s">
        <v>101</v>
      </c>
      <c r="C19" s="555">
        <v>2</v>
      </c>
      <c r="D19" s="555">
        <v>84</v>
      </c>
      <c r="E19" s="395">
        <f t="shared" si="1"/>
        <v>41</v>
      </c>
      <c r="F19" s="278" t="str">
        <f t="shared" si="0"/>
        <v>是</v>
      </c>
    </row>
    <row r="20" ht="37.5" hidden="1" customHeight="1" spans="1:6">
      <c r="A20" s="374" t="s">
        <v>102</v>
      </c>
      <c r="B20" s="556" t="s">
        <v>103</v>
      </c>
      <c r="C20" s="555">
        <v>0</v>
      </c>
      <c r="D20" s="555">
        <v>0</v>
      </c>
      <c r="E20" s="395" t="str">
        <f t="shared" si="1"/>
        <v/>
      </c>
      <c r="F20" s="278" t="str">
        <f t="shared" si="0"/>
        <v>是</v>
      </c>
    </row>
    <row r="21" ht="37.5" customHeight="1" spans="1:6">
      <c r="A21" s="374" t="s">
        <v>104</v>
      </c>
      <c r="B21" s="556" t="s">
        <v>105</v>
      </c>
      <c r="C21" s="555">
        <v>2691</v>
      </c>
      <c r="D21" s="555">
        <v>22495</v>
      </c>
      <c r="E21" s="395">
        <f t="shared" si="1"/>
        <v>7.3593</v>
      </c>
      <c r="F21" s="278" t="str">
        <f t="shared" si="0"/>
        <v>是</v>
      </c>
    </row>
    <row r="22" ht="37.5" customHeight="1" spans="1:6">
      <c r="A22" s="374" t="s">
        <v>106</v>
      </c>
      <c r="B22" s="556" t="s">
        <v>107</v>
      </c>
      <c r="C22" s="555">
        <v>15137</v>
      </c>
      <c r="D22" s="555">
        <v>18039</v>
      </c>
      <c r="E22" s="395">
        <f t="shared" si="1"/>
        <v>0.1917</v>
      </c>
      <c r="F22" s="278" t="str">
        <f t="shared" si="0"/>
        <v>是</v>
      </c>
    </row>
    <row r="23" ht="37.5" customHeight="1" spans="1:6">
      <c r="A23" s="374" t="s">
        <v>108</v>
      </c>
      <c r="B23" s="556" t="s">
        <v>109</v>
      </c>
      <c r="C23" s="555">
        <v>239</v>
      </c>
      <c r="D23" s="555">
        <v>273</v>
      </c>
      <c r="E23" s="395">
        <f t="shared" si="1"/>
        <v>0.1423</v>
      </c>
      <c r="F23" s="278" t="str">
        <f t="shared" si="0"/>
        <v>是</v>
      </c>
    </row>
    <row r="24" ht="37.5" customHeight="1" spans="1:6">
      <c r="A24" s="374" t="s">
        <v>110</v>
      </c>
      <c r="B24" s="556" t="s">
        <v>111</v>
      </c>
      <c r="C24" s="555">
        <v>6126</v>
      </c>
      <c r="D24" s="555">
        <v>3639</v>
      </c>
      <c r="E24" s="395">
        <f t="shared" si="1"/>
        <v>-0.406</v>
      </c>
      <c r="F24" s="278" t="str">
        <f t="shared" si="0"/>
        <v>是</v>
      </c>
    </row>
    <row r="25" ht="37.5" customHeight="1" spans="1:6">
      <c r="A25" s="374" t="s">
        <v>112</v>
      </c>
      <c r="B25" s="556" t="s">
        <v>113</v>
      </c>
      <c r="C25" s="555">
        <v>0</v>
      </c>
      <c r="D25" s="555">
        <v>3784</v>
      </c>
      <c r="E25" s="395" t="str">
        <f t="shared" si="1"/>
        <v/>
      </c>
      <c r="F25" s="278" t="str">
        <f t="shared" si="0"/>
        <v>是</v>
      </c>
    </row>
    <row r="26" ht="37.5" customHeight="1" spans="1:6">
      <c r="A26" s="374" t="s">
        <v>114</v>
      </c>
      <c r="B26" s="556" t="s">
        <v>115</v>
      </c>
      <c r="C26" s="555">
        <v>5188</v>
      </c>
      <c r="D26" s="555">
        <v>5096</v>
      </c>
      <c r="E26" s="395">
        <f t="shared" si="1"/>
        <v>-0.0177</v>
      </c>
      <c r="F26" s="278" t="str">
        <f t="shared" si="0"/>
        <v>是</v>
      </c>
    </row>
    <row r="27" ht="37.5" customHeight="1" spans="1:6">
      <c r="A27" s="374" t="s">
        <v>116</v>
      </c>
      <c r="B27" s="556" t="s">
        <v>117</v>
      </c>
      <c r="C27" s="555">
        <v>6</v>
      </c>
      <c r="D27" s="555">
        <v>53</v>
      </c>
      <c r="E27" s="395">
        <f t="shared" si="1"/>
        <v>7.8333</v>
      </c>
      <c r="F27" s="278" t="str">
        <f t="shared" si="0"/>
        <v>是</v>
      </c>
    </row>
    <row r="28" ht="37.5" customHeight="1" spans="1:6">
      <c r="A28" s="374" t="s">
        <v>118</v>
      </c>
      <c r="B28" s="556" t="s">
        <v>119</v>
      </c>
      <c r="C28" s="555">
        <v>0</v>
      </c>
      <c r="D28" s="555">
        <v>33380</v>
      </c>
      <c r="E28" s="395" t="str">
        <f t="shared" si="1"/>
        <v/>
      </c>
      <c r="F28" s="278" t="str">
        <f t="shared" si="0"/>
        <v>是</v>
      </c>
    </row>
    <row r="29" ht="37.5" hidden="1" customHeight="1" spans="1:6">
      <c r="A29" s="374"/>
      <c r="B29" s="556"/>
      <c r="C29" s="555">
        <v>0</v>
      </c>
      <c r="D29" s="555">
        <v>0</v>
      </c>
      <c r="E29" s="395" t="str">
        <f t="shared" si="1"/>
        <v/>
      </c>
      <c r="F29" s="278" t="str">
        <f t="shared" si="0"/>
        <v>是</v>
      </c>
    </row>
    <row r="30" s="360" customFormat="1" ht="37.5" customHeight="1" spans="1:6">
      <c r="A30" s="537"/>
      <c r="B30" s="334" t="s">
        <v>120</v>
      </c>
      <c r="C30" s="557">
        <v>300134</v>
      </c>
      <c r="D30" s="557">
        <v>378357</v>
      </c>
      <c r="E30" s="549">
        <f t="shared" si="1"/>
        <v>0.2606</v>
      </c>
      <c r="F30" s="278" t="str">
        <f t="shared" si="0"/>
        <v>是</v>
      </c>
    </row>
    <row r="31" ht="37.5" customHeight="1" spans="1:6">
      <c r="A31" s="372">
        <v>230</v>
      </c>
      <c r="B31" s="558" t="s">
        <v>121</v>
      </c>
      <c r="C31" s="557">
        <v>46724</v>
      </c>
      <c r="D31" s="557">
        <v>22817</v>
      </c>
      <c r="E31" s="549">
        <f t="shared" si="1"/>
        <v>-0.5117</v>
      </c>
      <c r="F31" s="278" t="str">
        <f t="shared" si="0"/>
        <v>是</v>
      </c>
    </row>
    <row r="32" ht="37.5" customHeight="1" spans="1:6">
      <c r="A32" s="559">
        <v>23006</v>
      </c>
      <c r="B32" s="560" t="s">
        <v>122</v>
      </c>
      <c r="C32" s="555">
        <v>11470</v>
      </c>
      <c r="D32" s="555">
        <v>12824</v>
      </c>
      <c r="E32" s="395">
        <f t="shared" si="1"/>
        <v>0.118</v>
      </c>
      <c r="F32" s="278" t="str">
        <f t="shared" si="0"/>
        <v>是</v>
      </c>
    </row>
    <row r="33" ht="36" customHeight="1" spans="1:6">
      <c r="A33" s="374">
        <v>23008</v>
      </c>
      <c r="B33" s="560" t="s">
        <v>123</v>
      </c>
      <c r="C33" s="555">
        <v>28919</v>
      </c>
      <c r="D33" s="555">
        <v>3605</v>
      </c>
      <c r="E33" s="395">
        <f t="shared" si="1"/>
        <v>-0.8753</v>
      </c>
      <c r="F33" s="278" t="str">
        <f t="shared" si="0"/>
        <v>是</v>
      </c>
    </row>
    <row r="34" ht="37.5" customHeight="1" spans="1:6">
      <c r="A34" s="561">
        <v>23015</v>
      </c>
      <c r="B34" s="536" t="s">
        <v>124</v>
      </c>
      <c r="C34" s="555">
        <v>262</v>
      </c>
      <c r="D34" s="555">
        <v>0</v>
      </c>
      <c r="E34" s="395">
        <f t="shared" si="1"/>
        <v>-1</v>
      </c>
      <c r="F34" s="278" t="str">
        <f t="shared" si="0"/>
        <v>是</v>
      </c>
    </row>
    <row r="35" s="525" customFormat="1" ht="36" hidden="1" customHeight="1" spans="1:6">
      <c r="A35" s="561">
        <v>23016</v>
      </c>
      <c r="B35" s="536" t="s">
        <v>125</v>
      </c>
      <c r="C35" s="555">
        <v>0</v>
      </c>
      <c r="D35" s="555">
        <v>0</v>
      </c>
      <c r="E35" s="395" t="str">
        <f t="shared" si="1"/>
        <v/>
      </c>
      <c r="F35" s="278" t="str">
        <f t="shared" si="0"/>
        <v>否</v>
      </c>
    </row>
    <row r="36" s="525" customFormat="1" ht="36" customHeight="1" spans="1:6">
      <c r="A36" s="426">
        <v>23021</v>
      </c>
      <c r="B36" s="339" t="s">
        <v>126</v>
      </c>
      <c r="C36" s="555">
        <v>6073</v>
      </c>
      <c r="D36" s="555">
        <v>6388</v>
      </c>
      <c r="E36" s="395">
        <f t="shared" si="1"/>
        <v>0.0519</v>
      </c>
      <c r="F36" s="278"/>
    </row>
    <row r="37" s="525" customFormat="1" ht="37.5" customHeight="1" spans="1:6">
      <c r="A37" s="372">
        <v>231</v>
      </c>
      <c r="B37" s="175" t="s">
        <v>127</v>
      </c>
      <c r="C37" s="557">
        <v>7055</v>
      </c>
      <c r="D37" s="557">
        <v>54221</v>
      </c>
      <c r="E37" s="549">
        <f t="shared" si="1"/>
        <v>6.6855</v>
      </c>
      <c r="F37" s="278" t="str">
        <f>IF(LEN(A37)=3,"是",IF(B37&lt;&gt;"",IF(SUM(C37:D37)&lt;&gt;0,"是","否"),"是"))</f>
        <v>是</v>
      </c>
    </row>
    <row r="38" s="525" customFormat="1" ht="37.5" customHeight="1" spans="1:6">
      <c r="A38" s="372">
        <v>23009</v>
      </c>
      <c r="B38" s="562" t="s">
        <v>128</v>
      </c>
      <c r="C38" s="557">
        <v>49956</v>
      </c>
      <c r="D38" s="557">
        <v>0</v>
      </c>
      <c r="E38" s="549">
        <f t="shared" si="1"/>
        <v>-1</v>
      </c>
      <c r="F38" s="278" t="str">
        <f>IF(LEN(A38)=3,"是",IF(B38&lt;&gt;"",IF(SUM(C38:D38)&lt;&gt;0,"是","否"),"是"))</f>
        <v>是</v>
      </c>
    </row>
    <row r="39" ht="37.5" customHeight="1" spans="1:6">
      <c r="A39" s="537"/>
      <c r="B39" s="545" t="s">
        <v>129</v>
      </c>
      <c r="C39" s="557">
        <v>403869</v>
      </c>
      <c r="D39" s="557">
        <v>455395</v>
      </c>
      <c r="E39" s="549">
        <f t="shared" si="1"/>
        <v>0.1276</v>
      </c>
      <c r="F39" s="278" t="str">
        <f>IF(LEN(A39)=3,"是",IF(B39&lt;&gt;"",IF(SUM(C39:D39)&lt;&gt;0,"是","否"),"是"))</f>
        <v>是</v>
      </c>
    </row>
    <row r="40" spans="2:4">
      <c r="B40" s="563"/>
      <c r="D40" s="564"/>
    </row>
    <row r="42" spans="4:4">
      <c r="D42" s="564"/>
    </row>
    <row r="44" spans="4:4">
      <c r="D44" s="564"/>
    </row>
    <row r="45" spans="4:4">
      <c r="D45" s="564"/>
    </row>
    <row r="47" spans="4:4">
      <c r="D47" s="564"/>
    </row>
    <row r="48" spans="4:4">
      <c r="D48" s="564"/>
    </row>
    <row r="49" spans="4:4">
      <c r="D49" s="564"/>
    </row>
    <row r="50" spans="4:4">
      <c r="D50" s="564"/>
    </row>
    <row r="52" spans="4:4">
      <c r="D52" s="564"/>
    </row>
  </sheetData>
  <autoFilter xmlns:etc="http://www.wps.cn/officeDocument/2017/etCustomData" ref="A3:F40" etc:filterBottomFollowUsedRange="0">
    <extLst/>
  </autoFilter>
  <mergeCells count="1">
    <mergeCell ref="B1:E1"/>
  </mergeCells>
  <conditionalFormatting sqref="A36">
    <cfRule type="expression" dxfId="1" priority="4" stopIfTrue="1">
      <formula>"len($A:$A)=3"</formula>
    </cfRule>
  </conditionalFormatting>
  <conditionalFormatting sqref="B36">
    <cfRule type="expression" dxfId="1" priority="3" stopIfTrue="1">
      <formula>"len($A:$A)=3"</formula>
    </cfRule>
    <cfRule type="expression" dxfId="1" priority="2" stopIfTrue="1">
      <formula>"len($A:$A)=3"</formula>
    </cfRule>
    <cfRule type="expression" dxfId="1" priority="1" stopIfTrue="1">
      <formula>"len($A:$A)=3"</formula>
    </cfRule>
  </conditionalFormatting>
  <conditionalFormatting sqref="F4:F40">
    <cfRule type="cellIs" dxfId="2" priority="15" stopIfTrue="1" operator="lessThan">
      <formula>0</formula>
    </cfRule>
  </conditionalFormatting>
  <conditionalFormatting sqref="E2 D40:E45">
    <cfRule type="cellIs" dxfId="0" priority="31" stopIfTrue="1" operator="lessThanOrEqual">
      <formula>-1</formula>
    </cfRule>
  </conditionalFormatting>
  <conditionalFormatting sqref="A34:B35">
    <cfRule type="expression" dxfId="1" priority="13" stopIfTrue="1">
      <formula>"len($A:$A)=3"</formula>
    </cfRule>
  </conditionalFormatting>
  <printOptions horizontalCentered="1"/>
  <pageMargins left="0.471527777777778" right="0.393055555555556" top="0.747916666666667" bottom="0.747916666666667" header="0.313888888888889" footer="0.313888888888889"/>
  <pageSetup paperSize="9" scale="56" orientation="portrait"/>
  <headerFooter alignWithMargins="0">
    <oddFooter>&amp;C&amp;16- &amp;P -</oddFooter>
  </headerFooter>
  <rowBreaks count="2" manualBreakCount="2">
    <brk id="30" max="4" man="1"/>
    <brk id="39"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2"/>
  <sheetViews>
    <sheetView showGridLines="0" showZeros="0" view="pageBreakPreview" zoomScaleNormal="115" topLeftCell="A26" workbookViewId="0">
      <selection activeCell="D26" sqref="D$1:D$1048576"/>
    </sheetView>
  </sheetViews>
  <sheetFormatPr defaultColWidth="9" defaultRowHeight="15.75" outlineLevelCol="4"/>
  <cols>
    <col min="1" max="1" width="52.4416666666667" style="121" customWidth="1"/>
    <col min="2" max="3" width="20.6333333333333" style="121" customWidth="1"/>
    <col min="4" max="4" width="20.6333333333333" style="122" customWidth="1"/>
    <col min="5" max="5" width="5.38333333333333" style="121" hidden="1" customWidth="1"/>
    <col min="6" max="16384" width="9" style="121"/>
  </cols>
  <sheetData>
    <row r="1" ht="45" customHeight="1" spans="1:4">
      <c r="A1" s="123" t="s">
        <v>2104</v>
      </c>
      <c r="B1" s="123"/>
      <c r="C1" s="123"/>
      <c r="D1" s="124"/>
    </row>
    <row r="2" s="134" customFormat="1" ht="20.1" customHeight="1" spans="1:4">
      <c r="A2" s="135"/>
      <c r="B2" s="136"/>
      <c r="C2" s="137"/>
      <c r="D2" s="138" t="s">
        <v>2</v>
      </c>
    </row>
    <row r="3" ht="45" customHeight="1" spans="1:5">
      <c r="A3" s="139" t="s">
        <v>2105</v>
      </c>
      <c r="B3" s="82" t="s">
        <v>5</v>
      </c>
      <c r="C3" s="82" t="s">
        <v>6</v>
      </c>
      <c r="D3" s="83" t="s">
        <v>7</v>
      </c>
      <c r="E3" s="134" t="s">
        <v>8</v>
      </c>
    </row>
    <row r="4" ht="36" customHeight="1" spans="1:5">
      <c r="A4" s="140" t="s">
        <v>2106</v>
      </c>
      <c r="B4" s="107">
        <v>31187</v>
      </c>
      <c r="C4" s="108">
        <v>32689</v>
      </c>
      <c r="D4" s="86">
        <f t="shared" ref="D4:D6" si="0">C4/B4-1</f>
        <v>0.0482</v>
      </c>
      <c r="E4" s="144" t="str">
        <f t="shared" ref="E4:E38" si="1">IF(A4&lt;&gt;"",IF(SUM(B4:C4)&lt;&gt;0,"是","否"),"是")</f>
        <v>是</v>
      </c>
    </row>
    <row r="5" ht="36" customHeight="1" spans="1:5">
      <c r="A5" s="141" t="s">
        <v>2107</v>
      </c>
      <c r="B5" s="110">
        <v>30659</v>
      </c>
      <c r="C5" s="110">
        <v>32164</v>
      </c>
      <c r="D5" s="86">
        <f t="shared" si="0"/>
        <v>0.0491</v>
      </c>
      <c r="E5" s="144" t="str">
        <f t="shared" si="1"/>
        <v>是</v>
      </c>
    </row>
    <row r="6" ht="36" customHeight="1" spans="1:5">
      <c r="A6" s="141" t="s">
        <v>2108</v>
      </c>
      <c r="B6" s="110">
        <v>71</v>
      </c>
      <c r="C6" s="111">
        <v>75</v>
      </c>
      <c r="D6" s="86">
        <f t="shared" si="0"/>
        <v>0.0563</v>
      </c>
      <c r="E6" s="144" t="str">
        <f t="shared" si="1"/>
        <v>是</v>
      </c>
    </row>
    <row r="7" s="120" customFormat="1" ht="36" customHeight="1" spans="1:5">
      <c r="A7" s="141" t="s">
        <v>2109</v>
      </c>
      <c r="B7" s="110"/>
      <c r="C7" s="111"/>
      <c r="D7" s="86"/>
      <c r="E7" s="144" t="str">
        <f t="shared" si="1"/>
        <v>否</v>
      </c>
    </row>
    <row r="8" ht="36" customHeight="1" spans="1:5">
      <c r="A8" s="140" t="s">
        <v>2110</v>
      </c>
      <c r="B8" s="107">
        <v>22063</v>
      </c>
      <c r="C8" s="107">
        <v>24065</v>
      </c>
      <c r="D8" s="86">
        <f t="shared" ref="D8:D14" si="2">C8/B8-1</f>
        <v>0.0907</v>
      </c>
      <c r="E8" s="144" t="str">
        <f t="shared" si="1"/>
        <v>是</v>
      </c>
    </row>
    <row r="9" ht="36" customHeight="1" spans="1:5">
      <c r="A9" s="141" t="s">
        <v>2107</v>
      </c>
      <c r="B9" s="110">
        <v>19776</v>
      </c>
      <c r="C9" s="111">
        <v>19493</v>
      </c>
      <c r="D9" s="86">
        <f t="shared" si="2"/>
        <v>-0.0143</v>
      </c>
      <c r="E9" s="144" t="str">
        <f t="shared" si="1"/>
        <v>是</v>
      </c>
    </row>
    <row r="10" ht="36" customHeight="1" spans="1:5">
      <c r="A10" s="141" t="s">
        <v>2108</v>
      </c>
      <c r="B10" s="110">
        <v>19</v>
      </c>
      <c r="C10" s="111">
        <v>20</v>
      </c>
      <c r="D10" s="86">
        <f t="shared" si="2"/>
        <v>0.0526</v>
      </c>
      <c r="E10" s="144" t="str">
        <f t="shared" si="1"/>
        <v>是</v>
      </c>
    </row>
    <row r="11" ht="36" customHeight="1" spans="1:5">
      <c r="A11" s="141" t="s">
        <v>2109</v>
      </c>
      <c r="B11" s="110">
        <v>2009</v>
      </c>
      <c r="C11" s="111">
        <v>4267</v>
      </c>
      <c r="D11" s="86">
        <f t="shared" si="2"/>
        <v>1.1239</v>
      </c>
      <c r="E11" s="144" t="str">
        <f t="shared" si="1"/>
        <v>是</v>
      </c>
    </row>
    <row r="12" ht="36" customHeight="1" spans="1:5">
      <c r="A12" s="140" t="s">
        <v>2111</v>
      </c>
      <c r="B12" s="107">
        <v>1865</v>
      </c>
      <c r="C12" s="108">
        <v>1844</v>
      </c>
      <c r="D12" s="86">
        <f t="shared" si="2"/>
        <v>-0.0113</v>
      </c>
      <c r="E12" s="144" t="str">
        <f t="shared" si="1"/>
        <v>是</v>
      </c>
    </row>
    <row r="13" ht="36" customHeight="1" spans="1:5">
      <c r="A13" s="141" t="s">
        <v>2107</v>
      </c>
      <c r="B13" s="110">
        <v>1856</v>
      </c>
      <c r="C13" s="111">
        <v>1835</v>
      </c>
      <c r="D13" s="86">
        <f t="shared" si="2"/>
        <v>-0.0113</v>
      </c>
      <c r="E13" s="144" t="str">
        <f t="shared" si="1"/>
        <v>是</v>
      </c>
    </row>
    <row r="14" ht="36" customHeight="1" spans="1:5">
      <c r="A14" s="141" t="s">
        <v>2108</v>
      </c>
      <c r="B14" s="110">
        <v>3</v>
      </c>
      <c r="C14" s="111">
        <v>2</v>
      </c>
      <c r="D14" s="86">
        <f t="shared" si="2"/>
        <v>-0.3333</v>
      </c>
      <c r="E14" s="144" t="str">
        <f t="shared" si="1"/>
        <v>是</v>
      </c>
    </row>
    <row r="15" ht="36" hidden="1" customHeight="1" spans="1:5">
      <c r="A15" s="141" t="s">
        <v>2109</v>
      </c>
      <c r="B15" s="115">
        <v>0</v>
      </c>
      <c r="C15" s="116"/>
      <c r="D15" s="142" t="str">
        <f>IF(B15&gt;0,C15/B15-1,IF(B15&lt;0,-(C15/B15-1),""))</f>
        <v/>
      </c>
      <c r="E15" s="144" t="str">
        <f t="shared" si="1"/>
        <v>否</v>
      </c>
    </row>
    <row r="16" ht="36" customHeight="1" spans="1:5">
      <c r="A16" s="140" t="s">
        <v>2112</v>
      </c>
      <c r="B16" s="107">
        <v>20723</v>
      </c>
      <c r="C16" s="108">
        <v>22944</v>
      </c>
      <c r="D16" s="86">
        <f t="shared" ref="D16:D18" si="3">C16/B16-1</f>
        <v>0.1072</v>
      </c>
      <c r="E16" s="144" t="str">
        <f t="shared" si="1"/>
        <v>是</v>
      </c>
    </row>
    <row r="17" ht="36" customHeight="1" spans="1:5">
      <c r="A17" s="141" t="s">
        <v>2107</v>
      </c>
      <c r="B17" s="110">
        <v>20572</v>
      </c>
      <c r="C17" s="114">
        <v>22758</v>
      </c>
      <c r="D17" s="86">
        <f t="shared" si="3"/>
        <v>0.1063</v>
      </c>
      <c r="E17" s="144" t="str">
        <f t="shared" si="1"/>
        <v>是</v>
      </c>
    </row>
    <row r="18" ht="36" customHeight="1" spans="1:5">
      <c r="A18" s="141" t="s">
        <v>2108</v>
      </c>
      <c r="B18" s="110">
        <v>71</v>
      </c>
      <c r="C18" s="114">
        <v>60</v>
      </c>
      <c r="D18" s="86">
        <f t="shared" si="3"/>
        <v>-0.1549</v>
      </c>
      <c r="E18" s="144" t="str">
        <f t="shared" si="1"/>
        <v>是</v>
      </c>
    </row>
    <row r="19" ht="36" customHeight="1" spans="1:5">
      <c r="A19" s="141" t="s">
        <v>2109</v>
      </c>
      <c r="B19" s="110"/>
      <c r="C19" s="114">
        <v>42</v>
      </c>
      <c r="D19" s="86"/>
      <c r="E19" s="144" t="str">
        <f t="shared" si="1"/>
        <v>是</v>
      </c>
    </row>
    <row r="20" ht="36" customHeight="1" spans="1:5">
      <c r="A20" s="140" t="s">
        <v>2113</v>
      </c>
      <c r="B20" s="107">
        <v>1978</v>
      </c>
      <c r="C20" s="108">
        <v>2267</v>
      </c>
      <c r="D20" s="86">
        <f t="shared" ref="D20:D22" si="4">C20/B20-1</f>
        <v>0.1461</v>
      </c>
      <c r="E20" s="144" t="str">
        <f t="shared" si="1"/>
        <v>是</v>
      </c>
    </row>
    <row r="21" ht="36" customHeight="1" spans="1:5">
      <c r="A21" s="141" t="s">
        <v>2107</v>
      </c>
      <c r="B21" s="110">
        <v>1975</v>
      </c>
      <c r="C21" s="108">
        <v>2263</v>
      </c>
      <c r="D21" s="86">
        <f t="shared" si="4"/>
        <v>0.1458</v>
      </c>
      <c r="E21" s="144" t="str">
        <f t="shared" si="1"/>
        <v>是</v>
      </c>
    </row>
    <row r="22" ht="36" customHeight="1" spans="1:5">
      <c r="A22" s="141" t="s">
        <v>2108</v>
      </c>
      <c r="B22" s="110">
        <v>3</v>
      </c>
      <c r="C22" s="110">
        <v>3</v>
      </c>
      <c r="D22" s="86">
        <f t="shared" si="4"/>
        <v>0</v>
      </c>
      <c r="E22" s="144" t="str">
        <f t="shared" si="1"/>
        <v>是</v>
      </c>
    </row>
    <row r="23" ht="36" customHeight="1" spans="1:5">
      <c r="A23" s="141" t="s">
        <v>2109</v>
      </c>
      <c r="B23" s="110"/>
      <c r="C23" s="111"/>
      <c r="D23" s="86"/>
      <c r="E23" s="144" t="str">
        <f t="shared" si="1"/>
        <v>否</v>
      </c>
    </row>
    <row r="24" ht="36" customHeight="1" spans="1:5">
      <c r="A24" s="140" t="s">
        <v>2114</v>
      </c>
      <c r="B24" s="117">
        <v>7813</v>
      </c>
      <c r="C24" s="108">
        <v>7607</v>
      </c>
      <c r="D24" s="86">
        <f t="shared" ref="D24:D36" si="5">C24/B24-1</f>
        <v>-0.0264</v>
      </c>
      <c r="E24" s="144" t="str">
        <f t="shared" si="1"/>
        <v>是</v>
      </c>
    </row>
    <row r="25" ht="36" customHeight="1" spans="1:5">
      <c r="A25" s="141" t="s">
        <v>2107</v>
      </c>
      <c r="B25" s="110">
        <v>4101</v>
      </c>
      <c r="C25" s="118">
        <v>6051</v>
      </c>
      <c r="D25" s="86">
        <f t="shared" si="5"/>
        <v>0.4755</v>
      </c>
      <c r="E25" s="144" t="str">
        <f t="shared" si="1"/>
        <v>是</v>
      </c>
    </row>
    <row r="26" ht="36" customHeight="1" spans="1:5">
      <c r="A26" s="141" t="s">
        <v>2108</v>
      </c>
      <c r="B26" s="110">
        <v>293</v>
      </c>
      <c r="C26" s="110">
        <v>448</v>
      </c>
      <c r="D26" s="86">
        <f t="shared" si="5"/>
        <v>0.529</v>
      </c>
      <c r="E26" s="144" t="str">
        <f t="shared" si="1"/>
        <v>是</v>
      </c>
    </row>
    <row r="27" ht="36" customHeight="1" spans="1:5">
      <c r="A27" s="141" t="s">
        <v>2109</v>
      </c>
      <c r="B27" s="110">
        <v>1665</v>
      </c>
      <c r="C27" s="110">
        <v>320</v>
      </c>
      <c r="D27" s="86">
        <f t="shared" si="5"/>
        <v>-0.8078</v>
      </c>
      <c r="E27" s="144" t="str">
        <f t="shared" si="1"/>
        <v>是</v>
      </c>
    </row>
    <row r="28" ht="36" customHeight="1" spans="1:5">
      <c r="A28" s="140" t="s">
        <v>2115</v>
      </c>
      <c r="B28" s="107">
        <v>10003</v>
      </c>
      <c r="C28" s="108">
        <v>10640</v>
      </c>
      <c r="D28" s="86">
        <f t="shared" si="5"/>
        <v>0.0637</v>
      </c>
      <c r="E28" s="144" t="str">
        <f t="shared" si="1"/>
        <v>是</v>
      </c>
    </row>
    <row r="29" ht="36" customHeight="1" spans="1:5">
      <c r="A29" s="141" t="s">
        <v>2107</v>
      </c>
      <c r="B29" s="110">
        <v>9130</v>
      </c>
      <c r="C29" s="118">
        <v>9745</v>
      </c>
      <c r="D29" s="86">
        <f t="shared" si="5"/>
        <v>0.0674</v>
      </c>
      <c r="E29" s="144" t="str">
        <f t="shared" si="1"/>
        <v>是</v>
      </c>
    </row>
    <row r="30" ht="36" customHeight="1" spans="1:5">
      <c r="A30" s="141" t="s">
        <v>2108</v>
      </c>
      <c r="B30" s="110">
        <v>23</v>
      </c>
      <c r="C30" s="118">
        <v>22</v>
      </c>
      <c r="D30" s="86">
        <f t="shared" si="5"/>
        <v>-0.0435</v>
      </c>
      <c r="E30" s="144" t="str">
        <f t="shared" si="1"/>
        <v>是</v>
      </c>
    </row>
    <row r="31" ht="36" customHeight="1" spans="1:5">
      <c r="A31" s="141" t="s">
        <v>2109</v>
      </c>
      <c r="B31" s="110">
        <v>568</v>
      </c>
      <c r="C31" s="118">
        <v>593</v>
      </c>
      <c r="D31" s="86">
        <f t="shared" si="5"/>
        <v>0.044</v>
      </c>
      <c r="E31" s="144" t="str">
        <f t="shared" si="1"/>
        <v>是</v>
      </c>
    </row>
    <row r="32" ht="36" customHeight="1" spans="1:5">
      <c r="A32" s="92" t="s">
        <v>2116</v>
      </c>
      <c r="B32" s="117">
        <f t="shared" ref="B32:B34" si="6">B4+B8+B12+B16+B20+B24+B28</f>
        <v>95632</v>
      </c>
      <c r="C32" s="117">
        <f t="shared" ref="C32:C34" si="7">C4+C8+C12+C16+C20+C24+C28</f>
        <v>102056</v>
      </c>
      <c r="D32" s="86">
        <f t="shared" si="5"/>
        <v>0.0672</v>
      </c>
      <c r="E32" s="144" t="str">
        <f t="shared" si="1"/>
        <v>是</v>
      </c>
    </row>
    <row r="33" ht="36" customHeight="1" spans="1:5">
      <c r="A33" s="141" t="s">
        <v>2117</v>
      </c>
      <c r="B33" s="110">
        <f t="shared" si="6"/>
        <v>88069</v>
      </c>
      <c r="C33" s="110">
        <f t="shared" si="7"/>
        <v>94309</v>
      </c>
      <c r="D33" s="86">
        <f t="shared" si="5"/>
        <v>0.0709</v>
      </c>
      <c r="E33" s="144" t="str">
        <f t="shared" si="1"/>
        <v>是</v>
      </c>
    </row>
    <row r="34" ht="36" customHeight="1" spans="1:5">
      <c r="A34" s="141" t="s">
        <v>2118</v>
      </c>
      <c r="B34" s="110">
        <f t="shared" si="6"/>
        <v>483</v>
      </c>
      <c r="C34" s="110">
        <f t="shared" si="7"/>
        <v>630</v>
      </c>
      <c r="D34" s="86">
        <f t="shared" si="5"/>
        <v>0.3043</v>
      </c>
      <c r="E34" s="144" t="str">
        <f t="shared" si="1"/>
        <v>是</v>
      </c>
    </row>
    <row r="35" ht="36" customHeight="1" spans="1:5">
      <c r="A35" s="141" t="s">
        <v>2119</v>
      </c>
      <c r="B35" s="110">
        <f>B7+B11+B19+B23+B27+B31</f>
        <v>4242</v>
      </c>
      <c r="C35" s="110">
        <f>C7+C11+C19+C23+C27+C31</f>
        <v>5222</v>
      </c>
      <c r="D35" s="86">
        <f t="shared" si="5"/>
        <v>0.231</v>
      </c>
      <c r="E35" s="144" t="str">
        <f t="shared" si="1"/>
        <v>是</v>
      </c>
    </row>
    <row r="36" ht="36" customHeight="1" spans="1:5">
      <c r="A36" s="93" t="s">
        <v>2120</v>
      </c>
      <c r="B36" s="107">
        <v>45201</v>
      </c>
      <c r="C36" s="107">
        <v>50206</v>
      </c>
      <c r="D36" s="86">
        <f t="shared" si="5"/>
        <v>0.1107</v>
      </c>
      <c r="E36" s="144" t="str">
        <f t="shared" si="1"/>
        <v>是</v>
      </c>
    </row>
    <row r="37" ht="36" customHeight="1" spans="1:5">
      <c r="A37" s="143" t="s">
        <v>2121</v>
      </c>
      <c r="B37" s="107"/>
      <c r="C37" s="108"/>
      <c r="D37" s="86"/>
      <c r="E37" s="144" t="str">
        <f t="shared" si="1"/>
        <v>否</v>
      </c>
    </row>
    <row r="38" ht="36" customHeight="1" spans="1:5">
      <c r="A38" s="92" t="s">
        <v>2122</v>
      </c>
      <c r="B38" s="107">
        <f>B32+B36</f>
        <v>140833</v>
      </c>
      <c r="C38" s="107">
        <f>C32+C36</f>
        <v>152262</v>
      </c>
      <c r="D38" s="86">
        <f>C38/B38-1</f>
        <v>0.0812</v>
      </c>
      <c r="E38" s="144" t="str">
        <f t="shared" si="1"/>
        <v>是</v>
      </c>
    </row>
    <row r="39" spans="2:3">
      <c r="B39" s="131"/>
      <c r="C39" s="131"/>
    </row>
    <row r="40" spans="2:3">
      <c r="B40" s="131"/>
      <c r="C40" s="131"/>
    </row>
    <row r="41" spans="2:3">
      <c r="B41" s="131"/>
      <c r="C41" s="131"/>
    </row>
    <row r="42" spans="2:3">
      <c r="B42" s="131"/>
      <c r="C42" s="131"/>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E4:E38">
    <cfRule type="cellIs" dxfId="5" priority="3" stopIfTrue="1" operator="lessThanOrEqual">
      <formula>-1</formula>
    </cfRule>
  </conditionalFormatting>
  <conditionalFormatting sqref="E5:E38">
    <cfRule type="cellIs" dxfId="5" priority="1" stopIfTrue="1" operator="lessThanOrEqual">
      <formula>-1</formula>
    </cfRule>
  </conditionalFormatting>
  <conditionalFormatting sqref="D15 C25 C29:C31 C23 C6:C7 C9:C11 C13:C15 C17:C19">
    <cfRule type="cellIs" dxfId="5"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rowBreaks count="1" manualBreakCount="1">
    <brk id="23" max="3"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6"/>
  <sheetViews>
    <sheetView showGridLines="0" showZeros="0" view="pageBreakPreview" zoomScaleNormal="100" workbookViewId="0">
      <pane ySplit="3" topLeftCell="A4" activePane="bottomLeft" state="frozen"/>
      <selection/>
      <selection pane="bottomLeft" activeCell="D2" sqref="D$1:D$1048576"/>
    </sheetView>
  </sheetViews>
  <sheetFormatPr defaultColWidth="9" defaultRowHeight="15.75" outlineLevelCol="4"/>
  <cols>
    <col min="1" max="1" width="45.6333333333333" style="121" customWidth="1"/>
    <col min="2" max="3" width="20.6333333333333" style="121" customWidth="1"/>
    <col min="4" max="4" width="20.6333333333333" style="122" customWidth="1"/>
    <col min="5" max="5" width="12.75" style="121" hidden="1" customWidth="1"/>
    <col min="6" max="16384" width="9" style="121"/>
  </cols>
  <sheetData>
    <row r="1" ht="45" customHeight="1" spans="1:4">
      <c r="A1" s="123" t="s">
        <v>2123</v>
      </c>
      <c r="B1" s="123"/>
      <c r="C1" s="123"/>
      <c r="D1" s="124"/>
    </row>
    <row r="2" ht="20.1" customHeight="1" spans="1:4">
      <c r="A2" s="125"/>
      <c r="B2" s="126"/>
      <c r="C2" s="127"/>
      <c r="D2" s="128" t="s">
        <v>2124</v>
      </c>
    </row>
    <row r="3" ht="45" customHeight="1" spans="1:5">
      <c r="A3" s="81" t="s">
        <v>1140</v>
      </c>
      <c r="B3" s="82" t="s">
        <v>5</v>
      </c>
      <c r="C3" s="82" t="s">
        <v>6</v>
      </c>
      <c r="D3" s="83" t="s">
        <v>7</v>
      </c>
      <c r="E3" s="132" t="s">
        <v>8</v>
      </c>
    </row>
    <row r="4" ht="36" customHeight="1" spans="1:5">
      <c r="A4" s="84" t="s">
        <v>2125</v>
      </c>
      <c r="B4" s="85">
        <v>20684</v>
      </c>
      <c r="C4" s="85">
        <v>22767</v>
      </c>
      <c r="D4" s="86">
        <f t="shared" ref="D4:D19" si="0">C4/B4-1</f>
        <v>0.1007</v>
      </c>
      <c r="E4" s="133" t="str">
        <f t="shared" ref="E4:E22" si="1">IF(A4&lt;&gt;"",IF(SUM(B4:C4)&lt;&gt;0,"是","否"),"是")</f>
        <v>是</v>
      </c>
    </row>
    <row r="5" ht="36" customHeight="1" spans="1:5">
      <c r="A5" s="87" t="s">
        <v>2126</v>
      </c>
      <c r="B5" s="88">
        <v>20363</v>
      </c>
      <c r="C5" s="88">
        <v>22417</v>
      </c>
      <c r="D5" s="86">
        <f t="shared" si="0"/>
        <v>0.1009</v>
      </c>
      <c r="E5" s="133" t="str">
        <f t="shared" si="1"/>
        <v>是</v>
      </c>
    </row>
    <row r="6" ht="36" customHeight="1" spans="1:5">
      <c r="A6" s="129" t="s">
        <v>2127</v>
      </c>
      <c r="B6" s="85">
        <v>24266</v>
      </c>
      <c r="C6" s="85">
        <v>28524</v>
      </c>
      <c r="D6" s="86">
        <f t="shared" si="0"/>
        <v>0.1755</v>
      </c>
      <c r="E6" s="133" t="str">
        <f t="shared" si="1"/>
        <v>是</v>
      </c>
    </row>
    <row r="7" ht="36" customHeight="1" spans="1:5">
      <c r="A7" s="87" t="s">
        <v>2126</v>
      </c>
      <c r="B7" s="88">
        <v>24118</v>
      </c>
      <c r="C7" s="89">
        <v>28329</v>
      </c>
      <c r="D7" s="86">
        <f t="shared" si="0"/>
        <v>0.1746</v>
      </c>
      <c r="E7" s="133" t="str">
        <f t="shared" si="1"/>
        <v>是</v>
      </c>
    </row>
    <row r="8" s="120" customFormat="1" ht="36" customHeight="1" spans="1:5">
      <c r="A8" s="84" t="s">
        <v>2128</v>
      </c>
      <c r="B8" s="85">
        <v>1104</v>
      </c>
      <c r="C8" s="85">
        <v>1114</v>
      </c>
      <c r="D8" s="86">
        <f t="shared" si="0"/>
        <v>0.0091</v>
      </c>
      <c r="E8" s="133" t="str">
        <f t="shared" si="1"/>
        <v>是</v>
      </c>
    </row>
    <row r="9" s="120" customFormat="1" ht="36" customHeight="1" spans="1:5">
      <c r="A9" s="87" t="s">
        <v>2126</v>
      </c>
      <c r="B9" s="88">
        <v>502</v>
      </c>
      <c r="C9" s="89">
        <v>518</v>
      </c>
      <c r="D9" s="86">
        <f t="shared" si="0"/>
        <v>0.0319</v>
      </c>
      <c r="E9" s="133" t="str">
        <f t="shared" si="1"/>
        <v>是</v>
      </c>
    </row>
    <row r="10" s="120" customFormat="1" ht="36" customHeight="1" spans="1:5">
      <c r="A10" s="84" t="s">
        <v>2129</v>
      </c>
      <c r="B10" s="85">
        <v>8288</v>
      </c>
      <c r="C10" s="85">
        <v>9652</v>
      </c>
      <c r="D10" s="86">
        <f t="shared" si="0"/>
        <v>0.1646</v>
      </c>
      <c r="E10" s="133" t="str">
        <f t="shared" si="1"/>
        <v>是</v>
      </c>
    </row>
    <row r="11" s="120" customFormat="1" ht="36" customHeight="1" spans="1:5">
      <c r="A11" s="87" t="s">
        <v>2126</v>
      </c>
      <c r="B11" s="88">
        <v>8041</v>
      </c>
      <c r="C11" s="90">
        <v>9368</v>
      </c>
      <c r="D11" s="86">
        <f t="shared" si="0"/>
        <v>0.165</v>
      </c>
      <c r="E11" s="133" t="str">
        <f t="shared" si="1"/>
        <v>是</v>
      </c>
    </row>
    <row r="12" s="120" customFormat="1" ht="36" customHeight="1" spans="1:5">
      <c r="A12" s="84" t="s">
        <v>2130</v>
      </c>
      <c r="B12" s="85">
        <v>2550</v>
      </c>
      <c r="C12" s="85">
        <v>2857</v>
      </c>
      <c r="D12" s="86">
        <f t="shared" si="0"/>
        <v>0.1204</v>
      </c>
      <c r="E12" s="133" t="str">
        <f t="shared" si="1"/>
        <v>是</v>
      </c>
    </row>
    <row r="13" s="120" customFormat="1" ht="36" customHeight="1" spans="1:5">
      <c r="A13" s="87" t="s">
        <v>2126</v>
      </c>
      <c r="B13" s="88">
        <v>2549</v>
      </c>
      <c r="C13" s="90">
        <v>2857</v>
      </c>
      <c r="D13" s="86">
        <f t="shared" si="0"/>
        <v>0.1208</v>
      </c>
      <c r="E13" s="133" t="str">
        <f t="shared" si="1"/>
        <v>是</v>
      </c>
    </row>
    <row r="14" s="120" customFormat="1" ht="36" customHeight="1" spans="1:5">
      <c r="A14" s="84" t="s">
        <v>2131</v>
      </c>
      <c r="B14" s="85">
        <v>9026</v>
      </c>
      <c r="C14" s="85">
        <v>10513</v>
      </c>
      <c r="D14" s="86">
        <f t="shared" si="0"/>
        <v>0.1647</v>
      </c>
      <c r="E14" s="133" t="str">
        <f t="shared" si="1"/>
        <v>是</v>
      </c>
    </row>
    <row r="15" ht="36" customHeight="1" spans="1:5">
      <c r="A15" s="87" t="s">
        <v>2126</v>
      </c>
      <c r="B15" s="88">
        <v>9014</v>
      </c>
      <c r="C15" s="89">
        <v>10504</v>
      </c>
      <c r="D15" s="86">
        <f t="shared" si="0"/>
        <v>0.1653</v>
      </c>
      <c r="E15" s="133" t="str">
        <f t="shared" si="1"/>
        <v>是</v>
      </c>
    </row>
    <row r="16" ht="36" customHeight="1" spans="1:5">
      <c r="A16" s="84" t="s">
        <v>2132</v>
      </c>
      <c r="B16" s="85">
        <v>12796</v>
      </c>
      <c r="C16" s="85">
        <v>14238</v>
      </c>
      <c r="D16" s="86">
        <f t="shared" si="0"/>
        <v>0.1127</v>
      </c>
      <c r="E16" s="133" t="str">
        <f t="shared" si="1"/>
        <v>是</v>
      </c>
    </row>
    <row r="17" ht="36" customHeight="1" spans="1:5">
      <c r="A17" s="87" t="s">
        <v>2126</v>
      </c>
      <c r="B17" s="88">
        <v>12796</v>
      </c>
      <c r="C17" s="91">
        <v>13078</v>
      </c>
      <c r="D17" s="86">
        <f t="shared" si="0"/>
        <v>0.022</v>
      </c>
      <c r="E17" s="133" t="str">
        <f t="shared" si="1"/>
        <v>是</v>
      </c>
    </row>
    <row r="18" ht="36" customHeight="1" spans="1:5">
      <c r="A18" s="92" t="s">
        <v>2133</v>
      </c>
      <c r="B18" s="85">
        <f>B4+B6+B8+B10+B12+B14+B16</f>
        <v>78714</v>
      </c>
      <c r="C18" s="85">
        <f>C4+C6+C8+C10+C12+C14+C16</f>
        <v>89665</v>
      </c>
      <c r="D18" s="86">
        <f t="shared" si="0"/>
        <v>0.1391</v>
      </c>
      <c r="E18" s="133" t="str">
        <f t="shared" si="1"/>
        <v>是</v>
      </c>
    </row>
    <row r="19" ht="36" customHeight="1" spans="1:5">
      <c r="A19" s="87" t="s">
        <v>2134</v>
      </c>
      <c r="B19" s="88">
        <f>B5+B7+B9+B11+B13+B15+B17</f>
        <v>77383</v>
      </c>
      <c r="C19" s="88">
        <f>C5+C7+C9+C11+C13+C15+C17</f>
        <v>87071</v>
      </c>
      <c r="D19" s="86">
        <f t="shared" si="0"/>
        <v>0.1252</v>
      </c>
      <c r="E19" s="133" t="str">
        <f t="shared" si="1"/>
        <v>是</v>
      </c>
    </row>
    <row r="20" ht="36" customHeight="1" spans="1:5">
      <c r="A20" s="130" t="s">
        <v>2135</v>
      </c>
      <c r="B20" s="85"/>
      <c r="C20" s="85"/>
      <c r="D20" s="86"/>
      <c r="E20" s="133" t="str">
        <f t="shared" si="1"/>
        <v>否</v>
      </c>
    </row>
    <row r="21" ht="36" customHeight="1" spans="1:5">
      <c r="A21" s="93" t="s">
        <v>2136</v>
      </c>
      <c r="B21" s="85">
        <v>57469</v>
      </c>
      <c r="C21" s="85">
        <v>60891</v>
      </c>
      <c r="D21" s="86">
        <f>C21/B21-1</f>
        <v>0.0595</v>
      </c>
      <c r="E21" s="133" t="str">
        <f t="shared" si="1"/>
        <v>是</v>
      </c>
    </row>
    <row r="22" ht="36" customHeight="1" spans="1:5">
      <c r="A22" s="92" t="s">
        <v>2137</v>
      </c>
      <c r="B22" s="85">
        <f>B18+B21</f>
        <v>136183</v>
      </c>
      <c r="C22" s="85">
        <f>C18+C21</f>
        <v>150556</v>
      </c>
      <c r="D22" s="86">
        <f>C22/B22-1</f>
        <v>0.1055</v>
      </c>
      <c r="E22" s="133" t="str">
        <f t="shared" si="1"/>
        <v>是</v>
      </c>
    </row>
    <row r="23" spans="2:3">
      <c r="B23" s="131"/>
      <c r="C23" s="131"/>
    </row>
    <row r="24" spans="2:3">
      <c r="B24" s="131"/>
      <c r="C24" s="131"/>
    </row>
    <row r="25" spans="2:3">
      <c r="B25" s="131"/>
      <c r="C25" s="131"/>
    </row>
    <row r="26" spans="2:3">
      <c r="B26" s="131"/>
      <c r="C26" s="131"/>
    </row>
  </sheetData>
  <autoFilter xmlns:etc="http://www.wps.cn/officeDocument/2017/etCustomData" ref="A3:E22" etc:filterBottomFollowUsedRange="0">
    <extLst/>
  </autoFilter>
  <mergeCells count="1">
    <mergeCell ref="A1:D1"/>
  </mergeCells>
  <conditionalFormatting sqref="E4:E22">
    <cfRule type="cellIs" dxfId="5"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2"/>
  <sheetViews>
    <sheetView showGridLines="0" showZeros="0" view="pageBreakPreview" zoomScaleNormal="100" workbookViewId="0">
      <pane ySplit="3" topLeftCell="A31" activePane="bottomLeft" state="frozen"/>
      <selection/>
      <selection pane="bottomLeft" activeCell="D2" sqref="D$1:D$1048576"/>
    </sheetView>
  </sheetViews>
  <sheetFormatPr defaultColWidth="9" defaultRowHeight="15.75" outlineLevelCol="4"/>
  <cols>
    <col min="1" max="1" width="46.1333333333333" style="97" customWidth="1"/>
    <col min="2" max="3" width="20.6333333333333" style="97" customWidth="1"/>
    <col min="4" max="4" width="20.6333333333333" style="98" customWidth="1"/>
    <col min="5" max="5" width="5" style="97" hidden="1" customWidth="1"/>
    <col min="6" max="16384" width="9" style="97"/>
  </cols>
  <sheetData>
    <row r="1" ht="45" customHeight="1" spans="1:4">
      <c r="A1" s="99" t="s">
        <v>2138</v>
      </c>
      <c r="B1" s="99"/>
      <c r="C1" s="99"/>
      <c r="D1" s="100"/>
    </row>
    <row r="2" ht="20.1" customHeight="1" spans="1:4">
      <c r="A2" s="101"/>
      <c r="B2" s="102"/>
      <c r="C2" s="103"/>
      <c r="D2" s="104" t="s">
        <v>2</v>
      </c>
    </row>
    <row r="3" ht="45" customHeight="1" spans="1:5">
      <c r="A3" s="105" t="s">
        <v>2105</v>
      </c>
      <c r="B3" s="82" t="s">
        <v>5</v>
      </c>
      <c r="C3" s="82" t="s">
        <v>6</v>
      </c>
      <c r="D3" s="83" t="s">
        <v>7</v>
      </c>
      <c r="E3" s="95" t="s">
        <v>8</v>
      </c>
    </row>
    <row r="4" ht="36" customHeight="1" spans="1:5">
      <c r="A4" s="106" t="s">
        <v>2106</v>
      </c>
      <c r="B4" s="107">
        <v>31187</v>
      </c>
      <c r="C4" s="108">
        <v>32689</v>
      </c>
      <c r="D4" s="86">
        <v>0.048</v>
      </c>
      <c r="E4" s="95" t="str">
        <f t="shared" ref="E4:E14" si="0">IF(A4&lt;&gt;"",IF(SUM(B4:C4)&lt;&gt;0,"是","否"),"是")</f>
        <v>是</v>
      </c>
    </row>
    <row r="5" ht="36" customHeight="1" spans="1:5">
      <c r="A5" s="109" t="s">
        <v>2107</v>
      </c>
      <c r="B5" s="110">
        <v>30659</v>
      </c>
      <c r="C5" s="110">
        <v>32164</v>
      </c>
      <c r="D5" s="86">
        <v>0.049</v>
      </c>
      <c r="E5" s="95" t="str">
        <f t="shared" si="0"/>
        <v>是</v>
      </c>
    </row>
    <row r="6" ht="36" customHeight="1" spans="1:5">
      <c r="A6" s="109" t="s">
        <v>2108</v>
      </c>
      <c r="B6" s="110">
        <v>71</v>
      </c>
      <c r="C6" s="111">
        <v>75</v>
      </c>
      <c r="D6" s="86">
        <v>0.056</v>
      </c>
      <c r="E6" s="95" t="str">
        <f t="shared" si="0"/>
        <v>是</v>
      </c>
    </row>
    <row r="7" s="96" customFormat="1" ht="36" customHeight="1" spans="1:5">
      <c r="A7" s="109" t="s">
        <v>2109</v>
      </c>
      <c r="B7" s="110"/>
      <c r="C7" s="111"/>
      <c r="D7" s="86"/>
      <c r="E7" s="95" t="str">
        <f t="shared" si="0"/>
        <v>否</v>
      </c>
    </row>
    <row r="8" s="96" customFormat="1" ht="36" customHeight="1" spans="1:5">
      <c r="A8" s="112" t="s">
        <v>2110</v>
      </c>
      <c r="B8" s="107">
        <v>22063</v>
      </c>
      <c r="C8" s="107">
        <v>24065</v>
      </c>
      <c r="D8" s="86">
        <v>0.091</v>
      </c>
      <c r="E8" s="95" t="str">
        <f t="shared" si="0"/>
        <v>是</v>
      </c>
    </row>
    <row r="9" s="96" customFormat="1" ht="36" customHeight="1" spans="1:5">
      <c r="A9" s="109" t="s">
        <v>2107</v>
      </c>
      <c r="B9" s="110">
        <v>19776</v>
      </c>
      <c r="C9" s="111">
        <v>19493</v>
      </c>
      <c r="D9" s="86">
        <v>-0.014</v>
      </c>
      <c r="E9" s="95" t="str">
        <f t="shared" si="0"/>
        <v>是</v>
      </c>
    </row>
    <row r="10" s="96" customFormat="1" ht="36" customHeight="1" spans="1:5">
      <c r="A10" s="109" t="s">
        <v>2108</v>
      </c>
      <c r="B10" s="110">
        <v>19</v>
      </c>
      <c r="C10" s="111">
        <v>20</v>
      </c>
      <c r="D10" s="86">
        <v>0.053</v>
      </c>
      <c r="E10" s="95" t="str">
        <f t="shared" si="0"/>
        <v>是</v>
      </c>
    </row>
    <row r="11" s="96" customFormat="1" ht="36" customHeight="1" spans="1:5">
      <c r="A11" s="109" t="s">
        <v>2109</v>
      </c>
      <c r="B11" s="110">
        <v>2009</v>
      </c>
      <c r="C11" s="111">
        <v>4267</v>
      </c>
      <c r="D11" s="86">
        <v>1.124</v>
      </c>
      <c r="E11" s="95" t="str">
        <f t="shared" si="0"/>
        <v>是</v>
      </c>
    </row>
    <row r="12" s="96" customFormat="1" ht="18" spans="1:5">
      <c r="A12" s="106" t="s">
        <v>2111</v>
      </c>
      <c r="B12" s="107">
        <v>1865</v>
      </c>
      <c r="C12" s="108">
        <v>1844</v>
      </c>
      <c r="D12" s="86">
        <v>-0.011</v>
      </c>
      <c r="E12" s="95" t="str">
        <f t="shared" si="0"/>
        <v>是</v>
      </c>
    </row>
    <row r="13" ht="18" spans="1:5">
      <c r="A13" s="109" t="s">
        <v>2107</v>
      </c>
      <c r="B13" s="110">
        <v>1856</v>
      </c>
      <c r="C13" s="111">
        <v>1835</v>
      </c>
      <c r="D13" s="86">
        <v>-0.011</v>
      </c>
      <c r="E13" s="95" t="str">
        <f t="shared" si="0"/>
        <v>是</v>
      </c>
    </row>
    <row r="14" ht="18" spans="1:5">
      <c r="A14" s="109" t="s">
        <v>2108</v>
      </c>
      <c r="B14" s="110">
        <v>3</v>
      </c>
      <c r="C14" s="111">
        <v>2</v>
      </c>
      <c r="D14" s="86">
        <v>-0.333</v>
      </c>
      <c r="E14" s="95" t="str">
        <f t="shared" si="0"/>
        <v>是</v>
      </c>
    </row>
    <row r="15" ht="18" spans="1:5">
      <c r="A15" s="109" t="s">
        <v>2109</v>
      </c>
      <c r="B15" s="113"/>
      <c r="C15" s="113"/>
      <c r="D15" s="86">
        <v>0.107</v>
      </c>
      <c r="E15" s="95" t="str">
        <f t="shared" ref="E15:E37" si="1">IF(A15&lt;&gt;"",IF(SUM(B16:C16)&lt;&gt;0,"是","否"),"是")</f>
        <v>是</v>
      </c>
    </row>
    <row r="16" ht="18" spans="1:5">
      <c r="A16" s="106" t="s">
        <v>2112</v>
      </c>
      <c r="B16" s="107">
        <v>20723</v>
      </c>
      <c r="C16" s="108">
        <v>22944</v>
      </c>
      <c r="D16" s="86">
        <v>0.106</v>
      </c>
      <c r="E16" s="95" t="str">
        <f t="shared" si="1"/>
        <v>是</v>
      </c>
    </row>
    <row r="17" ht="36" customHeight="1" spans="1:5">
      <c r="A17" s="109" t="s">
        <v>2107</v>
      </c>
      <c r="B17" s="110">
        <v>20572</v>
      </c>
      <c r="C17" s="114">
        <v>22758</v>
      </c>
      <c r="D17" s="86">
        <v>-0.155</v>
      </c>
      <c r="E17" s="95" t="str">
        <f t="shared" si="1"/>
        <v>是</v>
      </c>
    </row>
    <row r="18" ht="36" customHeight="1" spans="1:5">
      <c r="A18" s="109" t="s">
        <v>2108</v>
      </c>
      <c r="B18" s="110">
        <v>71</v>
      </c>
      <c r="C18" s="114">
        <v>60</v>
      </c>
      <c r="D18" s="86"/>
      <c r="E18" s="95" t="str">
        <f t="shared" si="1"/>
        <v>是</v>
      </c>
    </row>
    <row r="19" ht="36" customHeight="1" spans="1:5">
      <c r="A19" s="109" t="s">
        <v>2109</v>
      </c>
      <c r="B19" s="110"/>
      <c r="C19" s="114">
        <v>42</v>
      </c>
      <c r="D19" s="86">
        <v>0.146</v>
      </c>
      <c r="E19" s="95" t="str">
        <f t="shared" si="1"/>
        <v>是</v>
      </c>
    </row>
    <row r="20" ht="36" customHeight="1" spans="1:5">
      <c r="A20" s="106" t="s">
        <v>2113</v>
      </c>
      <c r="B20" s="107">
        <v>1978</v>
      </c>
      <c r="C20" s="108">
        <v>2267</v>
      </c>
      <c r="D20" s="86">
        <v>0.146</v>
      </c>
      <c r="E20" s="95" t="str">
        <f t="shared" si="1"/>
        <v>是</v>
      </c>
    </row>
    <row r="21" ht="36" customHeight="1" spans="1:5">
      <c r="A21" s="109" t="s">
        <v>2107</v>
      </c>
      <c r="B21" s="110">
        <v>1975</v>
      </c>
      <c r="C21" s="108">
        <v>2263</v>
      </c>
      <c r="D21" s="86">
        <v>0</v>
      </c>
      <c r="E21" s="95" t="str">
        <f t="shared" si="1"/>
        <v>是</v>
      </c>
    </row>
    <row r="22" ht="36" customHeight="1" spans="1:5">
      <c r="A22" s="109" t="s">
        <v>2108</v>
      </c>
      <c r="B22" s="110">
        <v>3</v>
      </c>
      <c r="C22" s="110">
        <v>3</v>
      </c>
      <c r="D22" s="86"/>
      <c r="E22" s="95" t="str">
        <f t="shared" si="1"/>
        <v>否</v>
      </c>
    </row>
    <row r="23" ht="30" customHeight="1" spans="1:5">
      <c r="A23" s="109" t="s">
        <v>2109</v>
      </c>
      <c r="B23" s="115"/>
      <c r="C23" s="116"/>
      <c r="D23" s="86">
        <v>-0.026</v>
      </c>
      <c r="E23" s="95" t="str">
        <f t="shared" si="1"/>
        <v>是</v>
      </c>
    </row>
    <row r="24" ht="38" customHeight="1" spans="1:5">
      <c r="A24" s="106" t="s">
        <v>2114</v>
      </c>
      <c r="B24" s="117">
        <v>7813</v>
      </c>
      <c r="C24" s="108">
        <v>7607</v>
      </c>
      <c r="D24" s="86">
        <v>0.475</v>
      </c>
      <c r="E24" s="95" t="str">
        <f t="shared" si="1"/>
        <v>是</v>
      </c>
    </row>
    <row r="25" ht="56" customHeight="1" spans="1:5">
      <c r="A25" s="109" t="s">
        <v>2107</v>
      </c>
      <c r="B25" s="110">
        <v>4101</v>
      </c>
      <c r="C25" s="118">
        <v>6051</v>
      </c>
      <c r="D25" s="86">
        <v>0.529</v>
      </c>
      <c r="E25" s="95" t="str">
        <f t="shared" si="1"/>
        <v>是</v>
      </c>
    </row>
    <row r="26" ht="30" customHeight="1" spans="1:5">
      <c r="A26" s="109" t="s">
        <v>2108</v>
      </c>
      <c r="B26" s="110">
        <v>293</v>
      </c>
      <c r="C26" s="110">
        <v>448</v>
      </c>
      <c r="D26" s="86">
        <v>-0.808</v>
      </c>
      <c r="E26" s="95" t="str">
        <f t="shared" si="1"/>
        <v>是</v>
      </c>
    </row>
    <row r="27" ht="27" customHeight="1" spans="1:5">
      <c r="A27" s="109" t="s">
        <v>2109</v>
      </c>
      <c r="B27" s="110">
        <v>1665</v>
      </c>
      <c r="C27" s="110">
        <v>320</v>
      </c>
      <c r="D27" s="86">
        <v>0.064</v>
      </c>
      <c r="E27" s="95" t="str">
        <f t="shared" si="1"/>
        <v>是</v>
      </c>
    </row>
    <row r="28" ht="36" customHeight="1" spans="1:5">
      <c r="A28" s="106" t="s">
        <v>2115</v>
      </c>
      <c r="B28" s="107">
        <v>10003</v>
      </c>
      <c r="C28" s="108">
        <v>10640</v>
      </c>
      <c r="D28" s="86">
        <v>0.067</v>
      </c>
      <c r="E28" s="95" t="str">
        <f t="shared" si="1"/>
        <v>是</v>
      </c>
    </row>
    <row r="29" ht="36" customHeight="1" spans="1:5">
      <c r="A29" s="109" t="s">
        <v>2107</v>
      </c>
      <c r="B29" s="110">
        <v>9130</v>
      </c>
      <c r="C29" s="118">
        <v>9745</v>
      </c>
      <c r="D29" s="86">
        <v>-0.043</v>
      </c>
      <c r="E29" s="95" t="str">
        <f t="shared" si="1"/>
        <v>是</v>
      </c>
    </row>
    <row r="30" ht="36" customHeight="1" spans="1:5">
      <c r="A30" s="109" t="s">
        <v>2108</v>
      </c>
      <c r="B30" s="110">
        <v>23</v>
      </c>
      <c r="C30" s="118">
        <v>22</v>
      </c>
      <c r="D30" s="86">
        <v>0.044</v>
      </c>
      <c r="E30" s="95" t="str">
        <f t="shared" si="1"/>
        <v>是</v>
      </c>
    </row>
    <row r="31" ht="36" customHeight="1" spans="1:5">
      <c r="A31" s="109" t="s">
        <v>2109</v>
      </c>
      <c r="B31" s="110">
        <v>568</v>
      </c>
      <c r="C31" s="118">
        <v>593</v>
      </c>
      <c r="D31" s="86">
        <v>0.067</v>
      </c>
      <c r="E31" s="95" t="str">
        <f t="shared" si="1"/>
        <v>是</v>
      </c>
    </row>
    <row r="32" ht="36" customHeight="1" spans="1:5">
      <c r="A32" s="92" t="s">
        <v>2116</v>
      </c>
      <c r="B32" s="117">
        <f t="shared" ref="B32:B34" si="2">B4+B8+B12+B16+B20+B24+B28</f>
        <v>95632</v>
      </c>
      <c r="C32" s="117">
        <f t="shared" ref="C32:C34" si="3">C4+C8+C12+C16+C20+C24+C28</f>
        <v>102056</v>
      </c>
      <c r="D32" s="86">
        <v>0.071</v>
      </c>
      <c r="E32" s="95" t="str">
        <f t="shared" si="1"/>
        <v>是</v>
      </c>
    </row>
    <row r="33" ht="36" customHeight="1" spans="1:5">
      <c r="A33" s="109" t="s">
        <v>2117</v>
      </c>
      <c r="B33" s="110">
        <f t="shared" si="2"/>
        <v>88069</v>
      </c>
      <c r="C33" s="110">
        <f t="shared" si="3"/>
        <v>94309</v>
      </c>
      <c r="D33" s="86">
        <v>0.304</v>
      </c>
      <c r="E33" s="95" t="str">
        <f t="shared" si="1"/>
        <v>是</v>
      </c>
    </row>
    <row r="34" ht="36" customHeight="1" spans="1:5">
      <c r="A34" s="109" t="s">
        <v>2118</v>
      </c>
      <c r="B34" s="110">
        <f t="shared" si="2"/>
        <v>483</v>
      </c>
      <c r="C34" s="110">
        <f t="shared" si="3"/>
        <v>630</v>
      </c>
      <c r="D34" s="86">
        <v>0.231</v>
      </c>
      <c r="E34" s="95" t="str">
        <f t="shared" si="1"/>
        <v>是</v>
      </c>
    </row>
    <row r="35" ht="36" customHeight="1" spans="1:5">
      <c r="A35" s="109" t="s">
        <v>2119</v>
      </c>
      <c r="B35" s="110">
        <f>B7+B11+B19+B23+B27+B31</f>
        <v>4242</v>
      </c>
      <c r="C35" s="110">
        <f>C7+C11+C19+C23+C27+C31</f>
        <v>5222</v>
      </c>
      <c r="D35" s="86">
        <v>0.111</v>
      </c>
      <c r="E35" s="95" t="str">
        <f t="shared" si="1"/>
        <v>是</v>
      </c>
    </row>
    <row r="36" ht="36" customHeight="1" spans="1:5">
      <c r="A36" s="93" t="s">
        <v>2120</v>
      </c>
      <c r="B36" s="107">
        <v>45201</v>
      </c>
      <c r="C36" s="107">
        <v>50206</v>
      </c>
      <c r="D36" s="86"/>
      <c r="E36" s="95" t="str">
        <f t="shared" si="1"/>
        <v>否</v>
      </c>
    </row>
    <row r="37" ht="36" customHeight="1" spans="1:5">
      <c r="A37" s="93" t="s">
        <v>2121</v>
      </c>
      <c r="B37" s="107"/>
      <c r="C37" s="108"/>
      <c r="D37" s="86">
        <v>0.081</v>
      </c>
      <c r="E37" s="95" t="str">
        <f t="shared" si="1"/>
        <v>是</v>
      </c>
    </row>
    <row r="38" ht="36" customHeight="1" spans="1:5">
      <c r="A38" s="92" t="s">
        <v>2122</v>
      </c>
      <c r="B38" s="107">
        <f>B32+B36</f>
        <v>140833</v>
      </c>
      <c r="C38" s="107">
        <f>C32+C36</f>
        <v>152262</v>
      </c>
      <c r="D38" s="86">
        <v>0.118</v>
      </c>
      <c r="E38" s="95" t="e">
        <f>IF(A38&lt;&gt;"",IF(SUM(#REF!)&lt;&gt;0,"是","否"),"是")</f>
        <v>#REF!</v>
      </c>
    </row>
    <row r="39" spans="2:3">
      <c r="B39" s="119"/>
      <c r="C39" s="119"/>
    </row>
    <row r="40" spans="2:3">
      <c r="B40" s="119"/>
      <c r="C40" s="119"/>
    </row>
    <row r="41" spans="2:3">
      <c r="B41" s="119"/>
      <c r="C41" s="119"/>
    </row>
    <row r="42" spans="2:3">
      <c r="B42" s="119"/>
      <c r="C42" s="119"/>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C23">
    <cfRule type="cellIs" dxfId="5" priority="7" stopIfTrue="1" operator="lessThanOrEqual">
      <formula>-1</formula>
    </cfRule>
  </conditionalFormatting>
  <conditionalFormatting sqref="C25">
    <cfRule type="cellIs" dxfId="5" priority="2" stopIfTrue="1" operator="lessThanOrEqual">
      <formula>-1</formula>
    </cfRule>
  </conditionalFormatting>
  <conditionalFormatting sqref="C6:C7">
    <cfRule type="cellIs" dxfId="5" priority="6" stopIfTrue="1" operator="lessThanOrEqual">
      <formula>-1</formula>
    </cfRule>
  </conditionalFormatting>
  <conditionalFormatting sqref="C9:C11">
    <cfRule type="cellIs" dxfId="5" priority="5" stopIfTrue="1" operator="lessThanOrEqual">
      <formula>-1</formula>
    </cfRule>
  </conditionalFormatting>
  <conditionalFormatting sqref="C13:C14">
    <cfRule type="cellIs" dxfId="5" priority="4" stopIfTrue="1" operator="lessThanOrEqual">
      <formula>-1</formula>
    </cfRule>
  </conditionalFormatting>
  <conditionalFormatting sqref="C17:C19">
    <cfRule type="cellIs" dxfId="5" priority="3" stopIfTrue="1" operator="lessThanOrEqual">
      <formula>-1</formula>
    </cfRule>
  </conditionalFormatting>
  <conditionalFormatting sqref="C29:C31">
    <cfRule type="cellIs" dxfId="5" priority="1" stopIfTrue="1" operator="lessThanOrEqual">
      <formula>-1</formula>
    </cfRule>
  </conditionalFormatting>
  <conditionalFormatting sqref="E28:E32">
    <cfRule type="cellIs" dxfId="7" priority="8"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rowBreaks count="1" manualBreakCount="1">
    <brk id="23" max="3"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26"/>
  <sheetViews>
    <sheetView showGridLines="0" showZeros="0" view="pageBreakPreview" zoomScaleNormal="100" topLeftCell="A11" workbookViewId="0">
      <selection activeCell="D11" sqref="D$1:D$1048576"/>
    </sheetView>
  </sheetViews>
  <sheetFormatPr defaultColWidth="9" defaultRowHeight="15.75" outlineLevelCol="4"/>
  <cols>
    <col min="1" max="1" width="50.75" style="72" customWidth="1"/>
    <col min="2" max="3" width="20.6333333333333" style="73" customWidth="1"/>
    <col min="4" max="4" width="20.6333333333333" style="74" customWidth="1"/>
    <col min="5" max="5" width="5.13333333333333" style="72" hidden="1" customWidth="1"/>
    <col min="6" max="7" width="12.6333333333333" style="72"/>
    <col min="8" max="246" width="9" style="72"/>
    <col min="247" max="247" width="41.6333333333333" style="72" customWidth="1"/>
    <col min="248" max="249" width="14.5" style="72" customWidth="1"/>
    <col min="250" max="250" width="13.8833333333333" style="72" customWidth="1"/>
    <col min="251" max="253" width="9" style="72"/>
    <col min="254" max="255" width="10.5" style="72" customWidth="1"/>
    <col min="256" max="502" width="9" style="72"/>
    <col min="503" max="503" width="41.6333333333333" style="72" customWidth="1"/>
    <col min="504" max="505" width="14.5" style="72" customWidth="1"/>
    <col min="506" max="506" width="13.8833333333333" style="72" customWidth="1"/>
    <col min="507" max="509" width="9" style="72"/>
    <col min="510" max="511" width="10.5" style="72" customWidth="1"/>
    <col min="512" max="758" width="9" style="72"/>
    <col min="759" max="759" width="41.6333333333333" style="72" customWidth="1"/>
    <col min="760" max="761" width="14.5" style="72" customWidth="1"/>
    <col min="762" max="762" width="13.8833333333333" style="72" customWidth="1"/>
    <col min="763" max="765" width="9" style="72"/>
    <col min="766" max="767" width="10.5" style="72" customWidth="1"/>
    <col min="768" max="1014" width="9" style="72"/>
    <col min="1015" max="1015" width="41.6333333333333" style="72" customWidth="1"/>
    <col min="1016" max="1017" width="14.5" style="72" customWidth="1"/>
    <col min="1018" max="1018" width="13.8833333333333" style="72" customWidth="1"/>
    <col min="1019" max="1021" width="9" style="72"/>
    <col min="1022" max="1023" width="10.5" style="72" customWidth="1"/>
    <col min="1024" max="1270" width="9" style="72"/>
    <col min="1271" max="1271" width="41.6333333333333" style="72" customWidth="1"/>
    <col min="1272" max="1273" width="14.5" style="72" customWidth="1"/>
    <col min="1274" max="1274" width="13.8833333333333" style="72" customWidth="1"/>
    <col min="1275" max="1277" width="9" style="72"/>
    <col min="1278" max="1279" width="10.5" style="72" customWidth="1"/>
    <col min="1280" max="1526" width="9" style="72"/>
    <col min="1527" max="1527" width="41.6333333333333" style="72" customWidth="1"/>
    <col min="1528" max="1529" width="14.5" style="72" customWidth="1"/>
    <col min="1530" max="1530" width="13.8833333333333" style="72" customWidth="1"/>
    <col min="1531" max="1533" width="9" style="72"/>
    <col min="1534" max="1535" width="10.5" style="72" customWidth="1"/>
    <col min="1536" max="1782" width="9" style="72"/>
    <col min="1783" max="1783" width="41.6333333333333" style="72" customWidth="1"/>
    <col min="1784" max="1785" width="14.5" style="72" customWidth="1"/>
    <col min="1786" max="1786" width="13.8833333333333" style="72" customWidth="1"/>
    <col min="1787" max="1789" width="9" style="72"/>
    <col min="1790" max="1791" width="10.5" style="72" customWidth="1"/>
    <col min="1792" max="2038" width="9" style="72"/>
    <col min="2039" max="2039" width="41.6333333333333" style="72" customWidth="1"/>
    <col min="2040" max="2041" width="14.5" style="72" customWidth="1"/>
    <col min="2042" max="2042" width="13.8833333333333" style="72" customWidth="1"/>
    <col min="2043" max="2045" width="9" style="72"/>
    <col min="2046" max="2047" width="10.5" style="72" customWidth="1"/>
    <col min="2048" max="2294" width="9" style="72"/>
    <col min="2295" max="2295" width="41.6333333333333" style="72" customWidth="1"/>
    <col min="2296" max="2297" width="14.5" style="72" customWidth="1"/>
    <col min="2298" max="2298" width="13.8833333333333" style="72" customWidth="1"/>
    <col min="2299" max="2301" width="9" style="72"/>
    <col min="2302" max="2303" width="10.5" style="72" customWidth="1"/>
    <col min="2304" max="2550" width="9" style="72"/>
    <col min="2551" max="2551" width="41.6333333333333" style="72" customWidth="1"/>
    <col min="2552" max="2553" width="14.5" style="72" customWidth="1"/>
    <col min="2554" max="2554" width="13.8833333333333" style="72" customWidth="1"/>
    <col min="2555" max="2557" width="9" style="72"/>
    <col min="2558" max="2559" width="10.5" style="72" customWidth="1"/>
    <col min="2560" max="2806" width="9" style="72"/>
    <col min="2807" max="2807" width="41.6333333333333" style="72" customWidth="1"/>
    <col min="2808" max="2809" width="14.5" style="72" customWidth="1"/>
    <col min="2810" max="2810" width="13.8833333333333" style="72" customWidth="1"/>
    <col min="2811" max="2813" width="9" style="72"/>
    <col min="2814" max="2815" width="10.5" style="72" customWidth="1"/>
    <col min="2816" max="3062" width="9" style="72"/>
    <col min="3063" max="3063" width="41.6333333333333" style="72" customWidth="1"/>
    <col min="3064" max="3065" width="14.5" style="72" customWidth="1"/>
    <col min="3066" max="3066" width="13.8833333333333" style="72" customWidth="1"/>
    <col min="3067" max="3069" width="9" style="72"/>
    <col min="3070" max="3071" width="10.5" style="72" customWidth="1"/>
    <col min="3072" max="3318" width="9" style="72"/>
    <col min="3319" max="3319" width="41.6333333333333" style="72" customWidth="1"/>
    <col min="3320" max="3321" width="14.5" style="72" customWidth="1"/>
    <col min="3322" max="3322" width="13.8833333333333" style="72" customWidth="1"/>
    <col min="3323" max="3325" width="9" style="72"/>
    <col min="3326" max="3327" width="10.5" style="72" customWidth="1"/>
    <col min="3328" max="3574" width="9" style="72"/>
    <col min="3575" max="3575" width="41.6333333333333" style="72" customWidth="1"/>
    <col min="3576" max="3577" width="14.5" style="72" customWidth="1"/>
    <col min="3578" max="3578" width="13.8833333333333" style="72" customWidth="1"/>
    <col min="3579" max="3581" width="9" style="72"/>
    <col min="3582" max="3583" width="10.5" style="72" customWidth="1"/>
    <col min="3584" max="3830" width="9" style="72"/>
    <col min="3831" max="3831" width="41.6333333333333" style="72" customWidth="1"/>
    <col min="3832" max="3833" width="14.5" style="72" customWidth="1"/>
    <col min="3834" max="3834" width="13.8833333333333" style="72" customWidth="1"/>
    <col min="3835" max="3837" width="9" style="72"/>
    <col min="3838" max="3839" width="10.5" style="72" customWidth="1"/>
    <col min="3840" max="4086" width="9" style="72"/>
    <col min="4087" max="4087" width="41.6333333333333" style="72" customWidth="1"/>
    <col min="4088" max="4089" width="14.5" style="72" customWidth="1"/>
    <col min="4090" max="4090" width="13.8833333333333" style="72" customWidth="1"/>
    <col min="4091" max="4093" width="9" style="72"/>
    <col min="4094" max="4095" width="10.5" style="72" customWidth="1"/>
    <col min="4096" max="4342" width="9" style="72"/>
    <col min="4343" max="4343" width="41.6333333333333" style="72" customWidth="1"/>
    <col min="4344" max="4345" width="14.5" style="72" customWidth="1"/>
    <col min="4346" max="4346" width="13.8833333333333" style="72" customWidth="1"/>
    <col min="4347" max="4349" width="9" style="72"/>
    <col min="4350" max="4351" width="10.5" style="72" customWidth="1"/>
    <col min="4352" max="4598" width="9" style="72"/>
    <col min="4599" max="4599" width="41.6333333333333" style="72" customWidth="1"/>
    <col min="4600" max="4601" width="14.5" style="72" customWidth="1"/>
    <col min="4602" max="4602" width="13.8833333333333" style="72" customWidth="1"/>
    <col min="4603" max="4605" width="9" style="72"/>
    <col min="4606" max="4607" width="10.5" style="72" customWidth="1"/>
    <col min="4608" max="4854" width="9" style="72"/>
    <col min="4855" max="4855" width="41.6333333333333" style="72" customWidth="1"/>
    <col min="4856" max="4857" width="14.5" style="72" customWidth="1"/>
    <col min="4858" max="4858" width="13.8833333333333" style="72" customWidth="1"/>
    <col min="4859" max="4861" width="9" style="72"/>
    <col min="4862" max="4863" width="10.5" style="72" customWidth="1"/>
    <col min="4864" max="5110" width="9" style="72"/>
    <col min="5111" max="5111" width="41.6333333333333" style="72" customWidth="1"/>
    <col min="5112" max="5113" width="14.5" style="72" customWidth="1"/>
    <col min="5114" max="5114" width="13.8833333333333" style="72" customWidth="1"/>
    <col min="5115" max="5117" width="9" style="72"/>
    <col min="5118" max="5119" width="10.5" style="72" customWidth="1"/>
    <col min="5120" max="5366" width="9" style="72"/>
    <col min="5367" max="5367" width="41.6333333333333" style="72" customWidth="1"/>
    <col min="5368" max="5369" width="14.5" style="72" customWidth="1"/>
    <col min="5370" max="5370" width="13.8833333333333" style="72" customWidth="1"/>
    <col min="5371" max="5373" width="9" style="72"/>
    <col min="5374" max="5375" width="10.5" style="72" customWidth="1"/>
    <col min="5376" max="5622" width="9" style="72"/>
    <col min="5623" max="5623" width="41.6333333333333" style="72" customWidth="1"/>
    <col min="5624" max="5625" width="14.5" style="72" customWidth="1"/>
    <col min="5626" max="5626" width="13.8833333333333" style="72" customWidth="1"/>
    <col min="5627" max="5629" width="9" style="72"/>
    <col min="5630" max="5631" width="10.5" style="72" customWidth="1"/>
    <col min="5632" max="5878" width="9" style="72"/>
    <col min="5879" max="5879" width="41.6333333333333" style="72" customWidth="1"/>
    <col min="5880" max="5881" width="14.5" style="72" customWidth="1"/>
    <col min="5882" max="5882" width="13.8833333333333" style="72" customWidth="1"/>
    <col min="5883" max="5885" width="9" style="72"/>
    <col min="5886" max="5887" width="10.5" style="72" customWidth="1"/>
    <col min="5888" max="6134" width="9" style="72"/>
    <col min="6135" max="6135" width="41.6333333333333" style="72" customWidth="1"/>
    <col min="6136" max="6137" width="14.5" style="72" customWidth="1"/>
    <col min="6138" max="6138" width="13.8833333333333" style="72" customWidth="1"/>
    <col min="6139" max="6141" width="9" style="72"/>
    <col min="6142" max="6143" width="10.5" style="72" customWidth="1"/>
    <col min="6144" max="6390" width="9" style="72"/>
    <col min="6391" max="6391" width="41.6333333333333" style="72" customWidth="1"/>
    <col min="6392" max="6393" width="14.5" style="72" customWidth="1"/>
    <col min="6394" max="6394" width="13.8833333333333" style="72" customWidth="1"/>
    <col min="6395" max="6397" width="9" style="72"/>
    <col min="6398" max="6399" width="10.5" style="72" customWidth="1"/>
    <col min="6400" max="6646" width="9" style="72"/>
    <col min="6647" max="6647" width="41.6333333333333" style="72" customWidth="1"/>
    <col min="6648" max="6649" width="14.5" style="72" customWidth="1"/>
    <col min="6650" max="6650" width="13.8833333333333" style="72" customWidth="1"/>
    <col min="6651" max="6653" width="9" style="72"/>
    <col min="6654" max="6655" width="10.5" style="72" customWidth="1"/>
    <col min="6656" max="6902" width="9" style="72"/>
    <col min="6903" max="6903" width="41.6333333333333" style="72" customWidth="1"/>
    <col min="6904" max="6905" width="14.5" style="72" customWidth="1"/>
    <col min="6906" max="6906" width="13.8833333333333" style="72" customWidth="1"/>
    <col min="6907" max="6909" width="9" style="72"/>
    <col min="6910" max="6911" width="10.5" style="72" customWidth="1"/>
    <col min="6912" max="7158" width="9" style="72"/>
    <col min="7159" max="7159" width="41.6333333333333" style="72" customWidth="1"/>
    <col min="7160" max="7161" width="14.5" style="72" customWidth="1"/>
    <col min="7162" max="7162" width="13.8833333333333" style="72" customWidth="1"/>
    <col min="7163" max="7165" width="9" style="72"/>
    <col min="7166" max="7167" width="10.5" style="72" customWidth="1"/>
    <col min="7168" max="7414" width="9" style="72"/>
    <col min="7415" max="7415" width="41.6333333333333" style="72" customWidth="1"/>
    <col min="7416" max="7417" width="14.5" style="72" customWidth="1"/>
    <col min="7418" max="7418" width="13.8833333333333" style="72" customWidth="1"/>
    <col min="7419" max="7421" width="9" style="72"/>
    <col min="7422" max="7423" width="10.5" style="72" customWidth="1"/>
    <col min="7424" max="7670" width="9" style="72"/>
    <col min="7671" max="7671" width="41.6333333333333" style="72" customWidth="1"/>
    <col min="7672" max="7673" width="14.5" style="72" customWidth="1"/>
    <col min="7674" max="7674" width="13.8833333333333" style="72" customWidth="1"/>
    <col min="7675" max="7677" width="9" style="72"/>
    <col min="7678" max="7679" width="10.5" style="72" customWidth="1"/>
    <col min="7680" max="7926" width="9" style="72"/>
    <col min="7927" max="7927" width="41.6333333333333" style="72" customWidth="1"/>
    <col min="7928" max="7929" width="14.5" style="72" customWidth="1"/>
    <col min="7930" max="7930" width="13.8833333333333" style="72" customWidth="1"/>
    <col min="7931" max="7933" width="9" style="72"/>
    <col min="7934" max="7935" width="10.5" style="72" customWidth="1"/>
    <col min="7936" max="8182" width="9" style="72"/>
    <col min="8183" max="8183" width="41.6333333333333" style="72" customWidth="1"/>
    <col min="8184" max="8185" width="14.5" style="72" customWidth="1"/>
    <col min="8186" max="8186" width="13.8833333333333" style="72" customWidth="1"/>
    <col min="8187" max="8189" width="9" style="72"/>
    <col min="8190" max="8191" width="10.5" style="72" customWidth="1"/>
    <col min="8192" max="8438" width="9" style="72"/>
    <col min="8439" max="8439" width="41.6333333333333" style="72" customWidth="1"/>
    <col min="8440" max="8441" width="14.5" style="72" customWidth="1"/>
    <col min="8442" max="8442" width="13.8833333333333" style="72" customWidth="1"/>
    <col min="8443" max="8445" width="9" style="72"/>
    <col min="8446" max="8447" width="10.5" style="72" customWidth="1"/>
    <col min="8448" max="8694" width="9" style="72"/>
    <col min="8695" max="8695" width="41.6333333333333" style="72" customWidth="1"/>
    <col min="8696" max="8697" width="14.5" style="72" customWidth="1"/>
    <col min="8698" max="8698" width="13.8833333333333" style="72" customWidth="1"/>
    <col min="8699" max="8701" width="9" style="72"/>
    <col min="8702" max="8703" width="10.5" style="72" customWidth="1"/>
    <col min="8704" max="8950" width="9" style="72"/>
    <col min="8951" max="8951" width="41.6333333333333" style="72" customWidth="1"/>
    <col min="8952" max="8953" width="14.5" style="72" customWidth="1"/>
    <col min="8954" max="8954" width="13.8833333333333" style="72" customWidth="1"/>
    <col min="8955" max="8957" width="9" style="72"/>
    <col min="8958" max="8959" width="10.5" style="72" customWidth="1"/>
    <col min="8960" max="9206" width="9" style="72"/>
    <col min="9207" max="9207" width="41.6333333333333" style="72" customWidth="1"/>
    <col min="9208" max="9209" width="14.5" style="72" customWidth="1"/>
    <col min="9210" max="9210" width="13.8833333333333" style="72" customWidth="1"/>
    <col min="9211" max="9213" width="9" style="72"/>
    <col min="9214" max="9215" width="10.5" style="72" customWidth="1"/>
    <col min="9216" max="9462" width="9" style="72"/>
    <col min="9463" max="9463" width="41.6333333333333" style="72" customWidth="1"/>
    <col min="9464" max="9465" width="14.5" style="72" customWidth="1"/>
    <col min="9466" max="9466" width="13.8833333333333" style="72" customWidth="1"/>
    <col min="9467" max="9469" width="9" style="72"/>
    <col min="9470" max="9471" width="10.5" style="72" customWidth="1"/>
    <col min="9472" max="9718" width="9" style="72"/>
    <col min="9719" max="9719" width="41.6333333333333" style="72" customWidth="1"/>
    <col min="9720" max="9721" width="14.5" style="72" customWidth="1"/>
    <col min="9722" max="9722" width="13.8833333333333" style="72" customWidth="1"/>
    <col min="9723" max="9725" width="9" style="72"/>
    <col min="9726" max="9727" width="10.5" style="72" customWidth="1"/>
    <col min="9728" max="9974" width="9" style="72"/>
    <col min="9975" max="9975" width="41.6333333333333" style="72" customWidth="1"/>
    <col min="9976" max="9977" width="14.5" style="72" customWidth="1"/>
    <col min="9978" max="9978" width="13.8833333333333" style="72" customWidth="1"/>
    <col min="9979" max="9981" width="9" style="72"/>
    <col min="9982" max="9983" width="10.5" style="72" customWidth="1"/>
    <col min="9984" max="10230" width="9" style="72"/>
    <col min="10231" max="10231" width="41.6333333333333" style="72" customWidth="1"/>
    <col min="10232" max="10233" width="14.5" style="72" customWidth="1"/>
    <col min="10234" max="10234" width="13.8833333333333" style="72" customWidth="1"/>
    <col min="10235" max="10237" width="9" style="72"/>
    <col min="10238" max="10239" width="10.5" style="72" customWidth="1"/>
    <col min="10240" max="10486" width="9" style="72"/>
    <col min="10487" max="10487" width="41.6333333333333" style="72" customWidth="1"/>
    <col min="10488" max="10489" width="14.5" style="72" customWidth="1"/>
    <col min="10490" max="10490" width="13.8833333333333" style="72" customWidth="1"/>
    <col min="10491" max="10493" width="9" style="72"/>
    <col min="10494" max="10495" width="10.5" style="72" customWidth="1"/>
    <col min="10496" max="10742" width="9" style="72"/>
    <col min="10743" max="10743" width="41.6333333333333" style="72" customWidth="1"/>
    <col min="10744" max="10745" width="14.5" style="72" customWidth="1"/>
    <col min="10746" max="10746" width="13.8833333333333" style="72" customWidth="1"/>
    <col min="10747" max="10749" width="9" style="72"/>
    <col min="10750" max="10751" width="10.5" style="72" customWidth="1"/>
    <col min="10752" max="10998" width="9" style="72"/>
    <col min="10999" max="10999" width="41.6333333333333" style="72" customWidth="1"/>
    <col min="11000" max="11001" width="14.5" style="72" customWidth="1"/>
    <col min="11002" max="11002" width="13.8833333333333" style="72" customWidth="1"/>
    <col min="11003" max="11005" width="9" style="72"/>
    <col min="11006" max="11007" width="10.5" style="72" customWidth="1"/>
    <col min="11008" max="11254" width="9" style="72"/>
    <col min="11255" max="11255" width="41.6333333333333" style="72" customWidth="1"/>
    <col min="11256" max="11257" width="14.5" style="72" customWidth="1"/>
    <col min="11258" max="11258" width="13.8833333333333" style="72" customWidth="1"/>
    <col min="11259" max="11261" width="9" style="72"/>
    <col min="11262" max="11263" width="10.5" style="72" customWidth="1"/>
    <col min="11264" max="11510" width="9" style="72"/>
    <col min="11511" max="11511" width="41.6333333333333" style="72" customWidth="1"/>
    <col min="11512" max="11513" width="14.5" style="72" customWidth="1"/>
    <col min="11514" max="11514" width="13.8833333333333" style="72" customWidth="1"/>
    <col min="11515" max="11517" width="9" style="72"/>
    <col min="11518" max="11519" width="10.5" style="72" customWidth="1"/>
    <col min="11520" max="11766" width="9" style="72"/>
    <col min="11767" max="11767" width="41.6333333333333" style="72" customWidth="1"/>
    <col min="11768" max="11769" width="14.5" style="72" customWidth="1"/>
    <col min="11770" max="11770" width="13.8833333333333" style="72" customWidth="1"/>
    <col min="11771" max="11773" width="9" style="72"/>
    <col min="11774" max="11775" width="10.5" style="72" customWidth="1"/>
    <col min="11776" max="12022" width="9" style="72"/>
    <col min="12023" max="12023" width="41.6333333333333" style="72" customWidth="1"/>
    <col min="12024" max="12025" width="14.5" style="72" customWidth="1"/>
    <col min="12026" max="12026" width="13.8833333333333" style="72" customWidth="1"/>
    <col min="12027" max="12029" width="9" style="72"/>
    <col min="12030" max="12031" width="10.5" style="72" customWidth="1"/>
    <col min="12032" max="12278" width="9" style="72"/>
    <col min="12279" max="12279" width="41.6333333333333" style="72" customWidth="1"/>
    <col min="12280" max="12281" width="14.5" style="72" customWidth="1"/>
    <col min="12282" max="12282" width="13.8833333333333" style="72" customWidth="1"/>
    <col min="12283" max="12285" width="9" style="72"/>
    <col min="12286" max="12287" width="10.5" style="72" customWidth="1"/>
    <col min="12288" max="12534" width="9" style="72"/>
    <col min="12535" max="12535" width="41.6333333333333" style="72" customWidth="1"/>
    <col min="12536" max="12537" width="14.5" style="72" customWidth="1"/>
    <col min="12538" max="12538" width="13.8833333333333" style="72" customWidth="1"/>
    <col min="12539" max="12541" width="9" style="72"/>
    <col min="12542" max="12543" width="10.5" style="72" customWidth="1"/>
    <col min="12544" max="12790" width="9" style="72"/>
    <col min="12791" max="12791" width="41.6333333333333" style="72" customWidth="1"/>
    <col min="12792" max="12793" width="14.5" style="72" customWidth="1"/>
    <col min="12794" max="12794" width="13.8833333333333" style="72" customWidth="1"/>
    <col min="12795" max="12797" width="9" style="72"/>
    <col min="12798" max="12799" width="10.5" style="72" customWidth="1"/>
    <col min="12800" max="13046" width="9" style="72"/>
    <col min="13047" max="13047" width="41.6333333333333" style="72" customWidth="1"/>
    <col min="13048" max="13049" width="14.5" style="72" customWidth="1"/>
    <col min="13050" max="13050" width="13.8833333333333" style="72" customWidth="1"/>
    <col min="13051" max="13053" width="9" style="72"/>
    <col min="13054" max="13055" width="10.5" style="72" customWidth="1"/>
    <col min="13056" max="13302" width="9" style="72"/>
    <col min="13303" max="13303" width="41.6333333333333" style="72" customWidth="1"/>
    <col min="13304" max="13305" width="14.5" style="72" customWidth="1"/>
    <col min="13306" max="13306" width="13.8833333333333" style="72" customWidth="1"/>
    <col min="13307" max="13309" width="9" style="72"/>
    <col min="13310" max="13311" width="10.5" style="72" customWidth="1"/>
    <col min="13312" max="13558" width="9" style="72"/>
    <col min="13559" max="13559" width="41.6333333333333" style="72" customWidth="1"/>
    <col min="13560" max="13561" width="14.5" style="72" customWidth="1"/>
    <col min="13562" max="13562" width="13.8833333333333" style="72" customWidth="1"/>
    <col min="13563" max="13565" width="9" style="72"/>
    <col min="13566" max="13567" width="10.5" style="72" customWidth="1"/>
    <col min="13568" max="13814" width="9" style="72"/>
    <col min="13815" max="13815" width="41.6333333333333" style="72" customWidth="1"/>
    <col min="13816" max="13817" width="14.5" style="72" customWidth="1"/>
    <col min="13818" max="13818" width="13.8833333333333" style="72" customWidth="1"/>
    <col min="13819" max="13821" width="9" style="72"/>
    <col min="13822" max="13823" width="10.5" style="72" customWidth="1"/>
    <col min="13824" max="14070" width="9" style="72"/>
    <col min="14071" max="14071" width="41.6333333333333" style="72" customWidth="1"/>
    <col min="14072" max="14073" width="14.5" style="72" customWidth="1"/>
    <col min="14074" max="14074" width="13.8833333333333" style="72" customWidth="1"/>
    <col min="14075" max="14077" width="9" style="72"/>
    <col min="14078" max="14079" width="10.5" style="72" customWidth="1"/>
    <col min="14080" max="14326" width="9" style="72"/>
    <col min="14327" max="14327" width="41.6333333333333" style="72" customWidth="1"/>
    <col min="14328" max="14329" width="14.5" style="72" customWidth="1"/>
    <col min="14330" max="14330" width="13.8833333333333" style="72" customWidth="1"/>
    <col min="14331" max="14333" width="9" style="72"/>
    <col min="14334" max="14335" width="10.5" style="72" customWidth="1"/>
    <col min="14336" max="14582" width="9" style="72"/>
    <col min="14583" max="14583" width="41.6333333333333" style="72" customWidth="1"/>
    <col min="14584" max="14585" width="14.5" style="72" customWidth="1"/>
    <col min="14586" max="14586" width="13.8833333333333" style="72" customWidth="1"/>
    <col min="14587" max="14589" width="9" style="72"/>
    <col min="14590" max="14591" width="10.5" style="72" customWidth="1"/>
    <col min="14592" max="14838" width="9" style="72"/>
    <col min="14839" max="14839" width="41.6333333333333" style="72" customWidth="1"/>
    <col min="14840" max="14841" width="14.5" style="72" customWidth="1"/>
    <col min="14842" max="14842" width="13.8833333333333" style="72" customWidth="1"/>
    <col min="14843" max="14845" width="9" style="72"/>
    <col min="14846" max="14847" width="10.5" style="72" customWidth="1"/>
    <col min="14848" max="15094" width="9" style="72"/>
    <col min="15095" max="15095" width="41.6333333333333" style="72" customWidth="1"/>
    <col min="15096" max="15097" width="14.5" style="72" customWidth="1"/>
    <col min="15098" max="15098" width="13.8833333333333" style="72" customWidth="1"/>
    <col min="15099" max="15101" width="9" style="72"/>
    <col min="15102" max="15103" width="10.5" style="72" customWidth="1"/>
    <col min="15104" max="15350" width="9" style="72"/>
    <col min="15351" max="15351" width="41.6333333333333" style="72" customWidth="1"/>
    <col min="15352" max="15353" width="14.5" style="72" customWidth="1"/>
    <col min="15354" max="15354" width="13.8833333333333" style="72" customWidth="1"/>
    <col min="15355" max="15357" width="9" style="72"/>
    <col min="15358" max="15359" width="10.5" style="72" customWidth="1"/>
    <col min="15360" max="15606" width="9" style="72"/>
    <col min="15607" max="15607" width="41.6333333333333" style="72" customWidth="1"/>
    <col min="15608" max="15609" width="14.5" style="72" customWidth="1"/>
    <col min="15610" max="15610" width="13.8833333333333" style="72" customWidth="1"/>
    <col min="15611" max="15613" width="9" style="72"/>
    <col min="15614" max="15615" width="10.5" style="72" customWidth="1"/>
    <col min="15616" max="15862" width="9" style="72"/>
    <col min="15863" max="15863" width="41.6333333333333" style="72" customWidth="1"/>
    <col min="15864" max="15865" width="14.5" style="72" customWidth="1"/>
    <col min="15866" max="15866" width="13.8833333333333" style="72" customWidth="1"/>
    <col min="15867" max="15869" width="9" style="72"/>
    <col min="15870" max="15871" width="10.5" style="72" customWidth="1"/>
    <col min="15872" max="16118" width="9" style="72"/>
    <col min="16119" max="16119" width="41.6333333333333" style="72" customWidth="1"/>
    <col min="16120" max="16121" width="14.5" style="72" customWidth="1"/>
    <col min="16122" max="16122" width="13.8833333333333" style="72" customWidth="1"/>
    <col min="16123" max="16125" width="9" style="72"/>
    <col min="16126" max="16127" width="10.5" style="72" customWidth="1"/>
    <col min="16128" max="16384" width="9" style="72"/>
  </cols>
  <sheetData>
    <row r="1" ht="45" customHeight="1" spans="1:4">
      <c r="A1" s="68" t="s">
        <v>2139</v>
      </c>
      <c r="B1" s="75"/>
      <c r="C1" s="75"/>
      <c r="D1" s="76"/>
    </row>
    <row r="2" ht="20.1" customHeight="1" spans="1:4">
      <c r="A2" s="77"/>
      <c r="B2" s="78"/>
      <c r="C2" s="79"/>
      <c r="D2" s="80" t="s">
        <v>2017</v>
      </c>
    </row>
    <row r="3" ht="45" customHeight="1" spans="1:5">
      <c r="A3" s="81" t="s">
        <v>1140</v>
      </c>
      <c r="B3" s="82" t="s">
        <v>5</v>
      </c>
      <c r="C3" s="82" t="s">
        <v>6</v>
      </c>
      <c r="D3" s="83" t="s">
        <v>7</v>
      </c>
      <c r="E3" s="95" t="s">
        <v>8</v>
      </c>
    </row>
    <row r="4" ht="36" customHeight="1" spans="1:5">
      <c r="A4" s="84" t="s">
        <v>2125</v>
      </c>
      <c r="B4" s="85">
        <v>20684</v>
      </c>
      <c r="C4" s="85">
        <v>22767</v>
      </c>
      <c r="D4" s="86">
        <f t="shared" ref="D4:D19" si="0">C4/B4-1</f>
        <v>0.1007</v>
      </c>
      <c r="E4" s="95" t="str">
        <f t="shared" ref="E4:E22" si="1">IF(A4&lt;&gt;"",IF(SUM(B4:C4)&lt;&gt;0,"是","否"),"是")</f>
        <v>是</v>
      </c>
    </row>
    <row r="5" ht="36" customHeight="1" spans="1:5">
      <c r="A5" s="87" t="s">
        <v>2126</v>
      </c>
      <c r="B5" s="88">
        <v>20363</v>
      </c>
      <c r="C5" s="88">
        <v>22417</v>
      </c>
      <c r="D5" s="86">
        <f t="shared" si="0"/>
        <v>0.1009</v>
      </c>
      <c r="E5" s="95" t="str">
        <f t="shared" si="1"/>
        <v>是</v>
      </c>
    </row>
    <row r="6" ht="36" customHeight="1" spans="1:5">
      <c r="A6" s="84" t="s">
        <v>2127</v>
      </c>
      <c r="B6" s="85">
        <v>24266</v>
      </c>
      <c r="C6" s="85">
        <v>28524</v>
      </c>
      <c r="D6" s="86">
        <f t="shared" si="0"/>
        <v>0.1755</v>
      </c>
      <c r="E6" s="95" t="str">
        <f t="shared" si="1"/>
        <v>是</v>
      </c>
    </row>
    <row r="7" ht="36" customHeight="1" spans="1:5">
      <c r="A7" s="87" t="s">
        <v>2126</v>
      </c>
      <c r="B7" s="88">
        <v>24118</v>
      </c>
      <c r="C7" s="89">
        <v>28329</v>
      </c>
      <c r="D7" s="86">
        <f t="shared" si="0"/>
        <v>0.1746</v>
      </c>
      <c r="E7" s="95" t="str">
        <f t="shared" si="1"/>
        <v>是</v>
      </c>
    </row>
    <row r="8" ht="36" customHeight="1" spans="1:5">
      <c r="A8" s="84" t="s">
        <v>2128</v>
      </c>
      <c r="B8" s="85">
        <v>1104</v>
      </c>
      <c r="C8" s="85">
        <v>1114</v>
      </c>
      <c r="D8" s="86">
        <f t="shared" si="0"/>
        <v>0.0091</v>
      </c>
      <c r="E8" s="95" t="str">
        <f t="shared" si="1"/>
        <v>是</v>
      </c>
    </row>
    <row r="9" ht="36" customHeight="1" spans="1:5">
      <c r="A9" s="87" t="s">
        <v>2126</v>
      </c>
      <c r="B9" s="88">
        <v>502</v>
      </c>
      <c r="C9" s="89">
        <v>518</v>
      </c>
      <c r="D9" s="86">
        <f t="shared" si="0"/>
        <v>0.0319</v>
      </c>
      <c r="E9" s="95" t="str">
        <f t="shared" si="1"/>
        <v>是</v>
      </c>
    </row>
    <row r="10" ht="36" customHeight="1" spans="1:5">
      <c r="A10" s="84" t="s">
        <v>2129</v>
      </c>
      <c r="B10" s="85">
        <v>8288</v>
      </c>
      <c r="C10" s="85">
        <v>9652</v>
      </c>
      <c r="D10" s="86">
        <f t="shared" si="0"/>
        <v>0.1646</v>
      </c>
      <c r="E10" s="95" t="str">
        <f t="shared" si="1"/>
        <v>是</v>
      </c>
    </row>
    <row r="11" ht="36" customHeight="1" spans="1:5">
      <c r="A11" s="87" t="s">
        <v>2126</v>
      </c>
      <c r="B11" s="88">
        <v>8041</v>
      </c>
      <c r="C11" s="90">
        <v>9368</v>
      </c>
      <c r="D11" s="86">
        <f t="shared" si="0"/>
        <v>0.165</v>
      </c>
      <c r="E11" s="95" t="str">
        <f t="shared" si="1"/>
        <v>是</v>
      </c>
    </row>
    <row r="12" ht="36" customHeight="1" spans="1:5">
      <c r="A12" s="84" t="s">
        <v>2130</v>
      </c>
      <c r="B12" s="85">
        <v>2550</v>
      </c>
      <c r="C12" s="85">
        <v>2857</v>
      </c>
      <c r="D12" s="86">
        <f t="shared" si="0"/>
        <v>0.1204</v>
      </c>
      <c r="E12" s="95" t="str">
        <f t="shared" si="1"/>
        <v>是</v>
      </c>
    </row>
    <row r="13" ht="36" customHeight="1" spans="1:5">
      <c r="A13" s="87" t="s">
        <v>2126</v>
      </c>
      <c r="B13" s="88">
        <v>2549</v>
      </c>
      <c r="C13" s="90">
        <v>2857</v>
      </c>
      <c r="D13" s="86">
        <f t="shared" si="0"/>
        <v>0.1208</v>
      </c>
      <c r="E13" s="95" t="str">
        <f t="shared" si="1"/>
        <v>是</v>
      </c>
    </row>
    <row r="14" s="71" customFormat="1" ht="36" customHeight="1" spans="1:5">
      <c r="A14" s="84" t="s">
        <v>2131</v>
      </c>
      <c r="B14" s="85">
        <v>9026</v>
      </c>
      <c r="C14" s="85">
        <v>10513</v>
      </c>
      <c r="D14" s="86">
        <f t="shared" si="0"/>
        <v>0.1647</v>
      </c>
      <c r="E14" s="95" t="str">
        <f t="shared" si="1"/>
        <v>是</v>
      </c>
    </row>
    <row r="15" ht="36" customHeight="1" spans="1:5">
      <c r="A15" s="87" t="s">
        <v>2126</v>
      </c>
      <c r="B15" s="88">
        <v>9014</v>
      </c>
      <c r="C15" s="89">
        <v>10504</v>
      </c>
      <c r="D15" s="86">
        <f t="shared" si="0"/>
        <v>0.1653</v>
      </c>
      <c r="E15" s="95" t="str">
        <f t="shared" si="1"/>
        <v>是</v>
      </c>
    </row>
    <row r="16" ht="36" customHeight="1" spans="1:5">
      <c r="A16" s="84" t="s">
        <v>2132</v>
      </c>
      <c r="B16" s="85">
        <v>12796</v>
      </c>
      <c r="C16" s="85">
        <v>14238</v>
      </c>
      <c r="D16" s="86">
        <f t="shared" si="0"/>
        <v>0.1127</v>
      </c>
      <c r="E16" s="95" t="str">
        <f t="shared" si="1"/>
        <v>是</v>
      </c>
    </row>
    <row r="17" ht="36" customHeight="1" spans="1:5">
      <c r="A17" s="87" t="s">
        <v>2126</v>
      </c>
      <c r="B17" s="88">
        <v>12796</v>
      </c>
      <c r="C17" s="91">
        <v>13078</v>
      </c>
      <c r="D17" s="86">
        <f t="shared" si="0"/>
        <v>0.022</v>
      </c>
      <c r="E17" s="95" t="str">
        <f t="shared" si="1"/>
        <v>是</v>
      </c>
    </row>
    <row r="18" ht="36" customHeight="1" spans="1:5">
      <c r="A18" s="92" t="s">
        <v>2133</v>
      </c>
      <c r="B18" s="85">
        <f>B4+B6+B8+B10+B12+B14+B16</f>
        <v>78714</v>
      </c>
      <c r="C18" s="85">
        <f>C4+C6+C8+C10+C12+C14+C16</f>
        <v>89665</v>
      </c>
      <c r="D18" s="86">
        <f t="shared" si="0"/>
        <v>0.1391</v>
      </c>
      <c r="E18" s="95" t="str">
        <f t="shared" si="1"/>
        <v>是</v>
      </c>
    </row>
    <row r="19" ht="36" customHeight="1" spans="1:5">
      <c r="A19" s="87" t="s">
        <v>2134</v>
      </c>
      <c r="B19" s="88">
        <f>B5+B7+B9+B11+B13+B15+B17</f>
        <v>77383</v>
      </c>
      <c r="C19" s="88">
        <f>C5+C7+C9+C11+C13+C15+C17</f>
        <v>87071</v>
      </c>
      <c r="D19" s="86">
        <f t="shared" si="0"/>
        <v>0.1252</v>
      </c>
      <c r="E19" s="95" t="str">
        <f t="shared" si="1"/>
        <v>是</v>
      </c>
    </row>
    <row r="20" ht="36" customHeight="1" spans="1:5">
      <c r="A20" s="84" t="s">
        <v>2135</v>
      </c>
      <c r="B20" s="85"/>
      <c r="C20" s="85"/>
      <c r="D20" s="86"/>
      <c r="E20" s="95" t="str">
        <f t="shared" si="1"/>
        <v>否</v>
      </c>
    </row>
    <row r="21" ht="36" customHeight="1" spans="1:5">
      <c r="A21" s="93" t="s">
        <v>2136</v>
      </c>
      <c r="B21" s="85">
        <v>57469</v>
      </c>
      <c r="C21" s="85">
        <v>60891</v>
      </c>
      <c r="D21" s="86">
        <f>C21/B21-1</f>
        <v>0.0595</v>
      </c>
      <c r="E21" s="95" t="str">
        <f t="shared" si="1"/>
        <v>是</v>
      </c>
    </row>
    <row r="22" ht="36" customHeight="1" spans="1:5">
      <c r="A22" s="92" t="s">
        <v>2137</v>
      </c>
      <c r="B22" s="85">
        <f>B18+B21</f>
        <v>136183</v>
      </c>
      <c r="C22" s="85">
        <f>C18+C21</f>
        <v>150556</v>
      </c>
      <c r="D22" s="86">
        <f>C22/B22-1</f>
        <v>0.1055</v>
      </c>
      <c r="E22" s="95" t="str">
        <f t="shared" si="1"/>
        <v>是</v>
      </c>
    </row>
    <row r="23" spans="2:3">
      <c r="B23" s="94"/>
      <c r="C23" s="94"/>
    </row>
    <row r="24" spans="2:3">
      <c r="B24" s="94"/>
      <c r="C24" s="94"/>
    </row>
    <row r="25" spans="2:3">
      <c r="B25" s="94"/>
      <c r="C25" s="94"/>
    </row>
    <row r="26" spans="2:3">
      <c r="B26" s="94"/>
      <c r="C26" s="94"/>
    </row>
  </sheetData>
  <autoFilter xmlns:etc="http://www.wps.cn/officeDocument/2017/etCustomData" ref="A3:F22" etc:filterBottomFollowUsedRange="0">
    <filterColumn colId="4">
      <customFilters>
        <customFilter operator="equal" val="是"/>
      </customFilters>
    </filterColumn>
    <extLst/>
  </autoFilter>
  <mergeCells count="1">
    <mergeCell ref="A1:D1"/>
  </mergeCells>
  <conditionalFormatting sqref="E16:F16">
    <cfRule type="cellIs" dxfId="7"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tabColor rgb="FF00B0F0"/>
    <pageSetUpPr fitToPage="1"/>
  </sheetPr>
  <dimension ref="A1:G19"/>
  <sheetViews>
    <sheetView view="pageBreakPreview" zoomScaleNormal="100" workbookViewId="0">
      <selection activeCell="H25" sqref="H25"/>
    </sheetView>
  </sheetViews>
  <sheetFormatPr defaultColWidth="10" defaultRowHeight="14.25" outlineLevelCol="6"/>
  <cols>
    <col min="1" max="1" width="24.6333333333333" style="20" customWidth="1"/>
    <col min="2" max="7" width="15.6333333333333" style="20" customWidth="1"/>
    <col min="8" max="8" width="9.76666666666667" style="20" customWidth="1"/>
    <col min="9" max="16384" width="10" style="20"/>
  </cols>
  <sheetData>
    <row r="1" s="20" customFormat="1" ht="30" customHeight="1" spans="1:1">
      <c r="A1" s="51"/>
    </row>
    <row r="2" s="20" customFormat="1" ht="28.6" customHeight="1" spans="1:7">
      <c r="A2" s="68" t="s">
        <v>2140</v>
      </c>
      <c r="B2" s="68"/>
      <c r="C2" s="68"/>
      <c r="D2" s="68"/>
      <c r="E2" s="68"/>
      <c r="F2" s="68"/>
      <c r="G2" s="68"/>
    </row>
    <row r="3" s="20" customFormat="1" ht="23" customHeight="1" spans="1:7">
      <c r="A3" s="57"/>
      <c r="B3" s="57"/>
      <c r="F3" s="58" t="s">
        <v>2141</v>
      </c>
      <c r="G3" s="58"/>
    </row>
    <row r="4" s="20" customFormat="1" ht="30" customHeight="1" spans="1:7">
      <c r="A4" s="62" t="s">
        <v>2142</v>
      </c>
      <c r="B4" s="62" t="s">
        <v>2143</v>
      </c>
      <c r="C4" s="62"/>
      <c r="D4" s="62"/>
      <c r="E4" s="62" t="s">
        <v>2144</v>
      </c>
      <c r="F4" s="62"/>
      <c r="G4" s="62"/>
    </row>
    <row r="5" s="20" customFormat="1" ht="30" customHeight="1" spans="1:7">
      <c r="A5" s="62"/>
      <c r="B5" s="69"/>
      <c r="C5" s="62" t="s">
        <v>2145</v>
      </c>
      <c r="D5" s="62" t="s">
        <v>2146</v>
      </c>
      <c r="E5" s="69"/>
      <c r="F5" s="62" t="s">
        <v>2145</v>
      </c>
      <c r="G5" s="62" t="s">
        <v>2146</v>
      </c>
    </row>
    <row r="6" s="20" customFormat="1" ht="30" customHeight="1" spans="1:7">
      <c r="A6" s="62" t="s">
        <v>2147</v>
      </c>
      <c r="B6" s="62" t="s">
        <v>2148</v>
      </c>
      <c r="C6" s="62" t="s">
        <v>2149</v>
      </c>
      <c r="D6" s="62" t="s">
        <v>2150</v>
      </c>
      <c r="E6" s="62" t="s">
        <v>2151</v>
      </c>
      <c r="F6" s="62" t="s">
        <v>2152</v>
      </c>
      <c r="G6" s="62" t="s">
        <v>2153</v>
      </c>
    </row>
    <row r="7" s="20" customFormat="1" ht="30" customHeight="1" spans="1:7">
      <c r="A7" s="70" t="s">
        <v>1211</v>
      </c>
      <c r="B7" s="62"/>
      <c r="C7" s="62"/>
      <c r="D7" s="62"/>
      <c r="E7" s="62">
        <v>49.46</v>
      </c>
      <c r="F7" s="62">
        <v>16.48</v>
      </c>
      <c r="G7" s="62">
        <v>32.98</v>
      </c>
    </row>
    <row r="8" s="20" customFormat="1" ht="30" customHeight="1" spans="1:7">
      <c r="A8" s="70" t="s">
        <v>2154</v>
      </c>
      <c r="B8" s="62"/>
      <c r="C8" s="62"/>
      <c r="D8" s="62"/>
      <c r="E8" s="62">
        <v>49.46</v>
      </c>
      <c r="F8" s="62">
        <v>16.48</v>
      </c>
      <c r="G8" s="62">
        <v>32.98</v>
      </c>
    </row>
    <row r="9" s="20" customFormat="1" ht="44" customHeight="1" spans="1:7">
      <c r="A9" s="70"/>
      <c r="B9" s="69"/>
      <c r="C9" s="69"/>
      <c r="D9" s="69"/>
      <c r="E9" s="69"/>
      <c r="F9" s="69"/>
      <c r="G9" s="69"/>
    </row>
    <row r="10" s="20" customFormat="1" ht="30" customHeight="1" spans="1:7">
      <c r="A10" s="70"/>
      <c r="B10" s="69"/>
      <c r="C10" s="69"/>
      <c r="D10" s="69"/>
      <c r="E10" s="69"/>
      <c r="F10" s="69"/>
      <c r="G10" s="69"/>
    </row>
    <row r="11" s="20" customFormat="1" ht="30" customHeight="1" spans="1:7">
      <c r="A11" s="70"/>
      <c r="B11" s="69"/>
      <c r="C11" s="69"/>
      <c r="D11" s="69"/>
      <c r="E11" s="69"/>
      <c r="F11" s="69"/>
      <c r="G11" s="69"/>
    </row>
    <row r="12" s="20" customFormat="1" ht="30" customHeight="1" spans="1:7">
      <c r="A12" s="70"/>
      <c r="B12" s="69"/>
      <c r="C12" s="69"/>
      <c r="D12" s="69"/>
      <c r="E12" s="69"/>
      <c r="F12" s="69"/>
      <c r="G12" s="69"/>
    </row>
    <row r="13" s="22" customFormat="1" ht="25" customHeight="1" spans="1:7">
      <c r="A13" s="49" t="s">
        <v>2155</v>
      </c>
      <c r="B13" s="49"/>
      <c r="C13" s="49"/>
      <c r="D13" s="49"/>
      <c r="E13" s="49"/>
      <c r="F13" s="49"/>
      <c r="G13" s="49"/>
    </row>
    <row r="14" s="22" customFormat="1" ht="25" customHeight="1" spans="1:7">
      <c r="A14" s="49" t="s">
        <v>2156</v>
      </c>
      <c r="B14" s="49"/>
      <c r="C14" s="49"/>
      <c r="D14" s="49"/>
      <c r="E14" s="49"/>
      <c r="F14" s="49"/>
      <c r="G14" s="49"/>
    </row>
    <row r="15" s="20" customFormat="1" ht="18" customHeight="1" spans="1:7">
      <c r="A15" s="51"/>
      <c r="B15" s="51"/>
      <c r="C15" s="51"/>
      <c r="D15" s="51"/>
      <c r="E15" s="51"/>
      <c r="F15" s="51"/>
      <c r="G15" s="51"/>
    </row>
    <row r="16" s="20" customFormat="1" ht="18" customHeight="1" spans="1:7">
      <c r="A16" s="51"/>
      <c r="B16" s="51"/>
      <c r="C16" s="51"/>
      <c r="D16" s="51"/>
      <c r="E16" s="51"/>
      <c r="F16" s="51"/>
      <c r="G16" s="51"/>
    </row>
    <row r="17" s="20" customFormat="1" ht="18" customHeight="1" spans="1:7">
      <c r="A17" s="51"/>
      <c r="B17" s="51"/>
      <c r="C17" s="51"/>
      <c r="D17" s="51"/>
      <c r="E17" s="51"/>
      <c r="F17" s="51"/>
      <c r="G17" s="51"/>
    </row>
    <row r="18" s="20" customFormat="1" ht="18" customHeight="1" spans="1:7">
      <c r="A18" s="51"/>
      <c r="B18" s="51"/>
      <c r="C18" s="51"/>
      <c r="D18" s="51"/>
      <c r="E18" s="51"/>
      <c r="F18" s="51"/>
      <c r="G18" s="51"/>
    </row>
    <row r="19" s="20" customFormat="1" ht="14" customHeight="1" spans="1:7">
      <c r="A19" s="51"/>
      <c r="B19" s="51"/>
      <c r="C19" s="51"/>
      <c r="D19" s="51"/>
      <c r="E19" s="51"/>
      <c r="F19" s="51"/>
      <c r="G19" s="51"/>
    </row>
  </sheetData>
  <mergeCells count="7">
    <mergeCell ref="A2:G2"/>
    <mergeCell ref="F3:G3"/>
    <mergeCell ref="B4:D4"/>
    <mergeCell ref="E4:G4"/>
    <mergeCell ref="A13:G13"/>
    <mergeCell ref="A14:G14"/>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tabColor rgb="FF00B0F0"/>
    <pageSetUpPr fitToPage="1"/>
  </sheetPr>
  <dimension ref="A1:G16"/>
  <sheetViews>
    <sheetView view="pageBreakPreview" zoomScaleNormal="100" workbookViewId="0">
      <selection activeCell="I15" sqref="I15"/>
    </sheetView>
  </sheetViews>
  <sheetFormatPr defaultColWidth="10" defaultRowHeight="14.25" outlineLevelCol="6"/>
  <cols>
    <col min="1" max="1" width="62.25" style="20" customWidth="1"/>
    <col min="2" max="3" width="28.6333333333333" style="20" customWidth="1"/>
    <col min="4" max="4" width="9.76666666666667" style="20" customWidth="1"/>
    <col min="5" max="16384" width="10" style="20"/>
  </cols>
  <sheetData>
    <row r="1" s="20" customFormat="1" ht="23" customHeight="1"/>
    <row r="2" s="20" customFormat="1" ht="14.3" customHeight="1" spans="1:1">
      <c r="A2" s="51"/>
    </row>
    <row r="3" s="20" customFormat="1" ht="28.6" customHeight="1" spans="1:3">
      <c r="A3" s="44" t="s">
        <v>2157</v>
      </c>
      <c r="B3" s="44"/>
      <c r="C3" s="44"/>
    </row>
    <row r="4" s="20" customFormat="1" ht="27" customHeight="1" spans="1:3">
      <c r="A4" s="57"/>
      <c r="B4" s="57"/>
      <c r="C4" s="58" t="s">
        <v>2141</v>
      </c>
    </row>
    <row r="5" s="60" customFormat="1" ht="24" customHeight="1" spans="1:3">
      <c r="A5" s="62" t="s">
        <v>2158</v>
      </c>
      <c r="B5" s="62" t="s">
        <v>2096</v>
      </c>
      <c r="C5" s="62" t="s">
        <v>2159</v>
      </c>
    </row>
    <row r="6" s="60" customFormat="1" ht="32" customHeight="1" spans="1:3">
      <c r="A6" s="63" t="s">
        <v>2160</v>
      </c>
      <c r="B6" s="59">
        <v>16.62</v>
      </c>
      <c r="C6" s="59">
        <v>16.62</v>
      </c>
    </row>
    <row r="7" s="60" customFormat="1" ht="32" customHeight="1" spans="1:3">
      <c r="A7" s="63" t="s">
        <v>2161</v>
      </c>
      <c r="B7" s="59"/>
      <c r="C7" s="59"/>
    </row>
    <row r="8" s="60" customFormat="1" ht="32" customHeight="1" spans="1:3">
      <c r="A8" s="63" t="s">
        <v>2162</v>
      </c>
      <c r="B8" s="59">
        <v>0.58</v>
      </c>
      <c r="C8" s="59">
        <v>0.58</v>
      </c>
    </row>
    <row r="9" s="60" customFormat="1" ht="30" customHeight="1" spans="1:3">
      <c r="A9" s="64" t="s">
        <v>2163</v>
      </c>
      <c r="B9" s="59"/>
      <c r="C9" s="59"/>
    </row>
    <row r="10" s="60" customFormat="1" ht="32" customHeight="1" spans="1:3">
      <c r="A10" s="64" t="s">
        <v>2164</v>
      </c>
      <c r="B10" s="59">
        <v>0.58</v>
      </c>
      <c r="C10" s="59">
        <v>0.58</v>
      </c>
    </row>
    <row r="11" s="60" customFormat="1" ht="32" customHeight="1" spans="1:3">
      <c r="A11" s="63" t="s">
        <v>2165</v>
      </c>
      <c r="B11" s="59">
        <v>0.72</v>
      </c>
      <c r="C11" s="59">
        <v>0.72</v>
      </c>
    </row>
    <row r="12" s="60" customFormat="1" ht="32" customHeight="1" spans="1:3">
      <c r="A12" s="63" t="s">
        <v>2166</v>
      </c>
      <c r="B12" s="59">
        <v>16.48</v>
      </c>
      <c r="C12" s="59">
        <v>16.48</v>
      </c>
    </row>
    <row r="13" s="60" customFormat="1" ht="32" customHeight="1" spans="1:3">
      <c r="A13" s="63" t="s">
        <v>2167</v>
      </c>
      <c r="B13" s="65"/>
      <c r="C13" s="65"/>
    </row>
    <row r="14" s="60" customFormat="1" ht="32" customHeight="1" spans="1:3">
      <c r="A14" s="63" t="s">
        <v>2168</v>
      </c>
      <c r="B14" s="65"/>
      <c r="C14" s="65"/>
    </row>
    <row r="15" s="61" customFormat="1" ht="96" customHeight="1" spans="1:7">
      <c r="A15" s="66" t="s">
        <v>2169</v>
      </c>
      <c r="B15" s="66"/>
      <c r="C15" s="66"/>
      <c r="D15" s="67"/>
      <c r="E15" s="67"/>
      <c r="F15" s="67"/>
      <c r="G15" s="67"/>
    </row>
    <row r="16" s="20" customFormat="1" spans="1:3">
      <c r="A16" s="57"/>
      <c r="B16" s="57"/>
      <c r="C16" s="57"/>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tabColor rgb="FF00B0F0"/>
    <pageSetUpPr fitToPage="1"/>
  </sheetPr>
  <dimension ref="A1:G16"/>
  <sheetViews>
    <sheetView view="pageBreakPreview" zoomScaleNormal="100" workbookViewId="0">
      <selection activeCell="D19" sqref="D19"/>
    </sheetView>
  </sheetViews>
  <sheetFormatPr defaultColWidth="10" defaultRowHeight="14.25" outlineLevelCol="6"/>
  <cols>
    <col min="1" max="1" width="60" style="20" customWidth="1"/>
    <col min="2" max="3" width="25.6333333333333" style="20" customWidth="1"/>
    <col min="4" max="4" width="9.76666666666667" style="20" customWidth="1"/>
    <col min="5" max="16384" width="10" style="20"/>
  </cols>
  <sheetData>
    <row r="1" s="20" customFormat="1" ht="23" customHeight="1"/>
    <row r="2" s="20" customFormat="1" ht="14.3" customHeight="1" spans="1:1">
      <c r="A2" s="51"/>
    </row>
    <row r="3" s="20" customFormat="1" ht="28.6" customHeight="1" spans="1:3">
      <c r="A3" s="44" t="s">
        <v>2170</v>
      </c>
      <c r="B3" s="44"/>
      <c r="C3" s="44"/>
    </row>
    <row r="4" s="20" customFormat="1" ht="27" customHeight="1" spans="1:3">
      <c r="A4" s="57"/>
      <c r="B4" s="57"/>
      <c r="C4" s="58" t="s">
        <v>2141</v>
      </c>
    </row>
    <row r="5" s="20" customFormat="1" ht="24" customHeight="1" spans="1:3">
      <c r="A5" s="27" t="s">
        <v>2158</v>
      </c>
      <c r="B5" s="27" t="s">
        <v>2096</v>
      </c>
      <c r="C5" s="27" t="s">
        <v>2159</v>
      </c>
    </row>
    <row r="6" s="20" customFormat="1" ht="32" customHeight="1" spans="1:3">
      <c r="A6" s="54" t="s">
        <v>2160</v>
      </c>
      <c r="B6" s="59">
        <v>16.62</v>
      </c>
      <c r="C6" s="59">
        <v>16.62</v>
      </c>
    </row>
    <row r="7" s="20" customFormat="1" ht="32" customHeight="1" spans="1:3">
      <c r="A7" s="54" t="s">
        <v>2161</v>
      </c>
      <c r="B7" s="59"/>
      <c r="C7" s="59"/>
    </row>
    <row r="8" s="20" customFormat="1" ht="32" customHeight="1" spans="1:3">
      <c r="A8" s="54" t="s">
        <v>2162</v>
      </c>
      <c r="B8" s="59">
        <v>0.58</v>
      </c>
      <c r="C8" s="59">
        <v>0.58</v>
      </c>
    </row>
    <row r="9" s="20" customFormat="1" ht="32" customHeight="1" spans="1:3">
      <c r="A9" s="54" t="s">
        <v>2171</v>
      </c>
      <c r="B9" s="59"/>
      <c r="C9" s="59"/>
    </row>
    <row r="10" s="20" customFormat="1" ht="32" customHeight="1" spans="1:3">
      <c r="A10" s="54" t="s">
        <v>2172</v>
      </c>
      <c r="B10" s="59">
        <v>0.58</v>
      </c>
      <c r="C10" s="59">
        <v>0.58</v>
      </c>
    </row>
    <row r="11" s="20" customFormat="1" ht="32" customHeight="1" spans="1:3">
      <c r="A11" s="54" t="s">
        <v>2165</v>
      </c>
      <c r="B11" s="59">
        <v>0.72</v>
      </c>
      <c r="C11" s="59">
        <v>0.72</v>
      </c>
    </row>
    <row r="12" s="20" customFormat="1" ht="32" customHeight="1" spans="1:3">
      <c r="A12" s="54" t="s">
        <v>2166</v>
      </c>
      <c r="B12" s="59">
        <v>16.48</v>
      </c>
      <c r="C12" s="59">
        <v>16.48</v>
      </c>
    </row>
    <row r="13" s="20" customFormat="1" ht="32" customHeight="1" spans="1:3">
      <c r="A13" s="54" t="s">
        <v>2167</v>
      </c>
      <c r="B13" s="55"/>
      <c r="C13" s="55"/>
    </row>
    <row r="14" s="20" customFormat="1" ht="32" customHeight="1" spans="1:3">
      <c r="A14" s="54" t="s">
        <v>2168</v>
      </c>
      <c r="B14" s="55"/>
      <c r="C14" s="55"/>
    </row>
    <row r="15" s="22" customFormat="1" ht="91" customHeight="1" spans="1:7">
      <c r="A15" s="32" t="s">
        <v>2173</v>
      </c>
      <c r="B15" s="32"/>
      <c r="C15" s="32"/>
      <c r="D15" s="49"/>
      <c r="E15" s="49"/>
      <c r="F15" s="49"/>
      <c r="G15" s="49"/>
    </row>
    <row r="16" s="20" customFormat="1" spans="1:3">
      <c r="A16" s="57"/>
      <c r="B16" s="57"/>
      <c r="C16" s="57"/>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tabColor rgb="FF00B0F0"/>
    <pageSetUpPr fitToPage="1"/>
  </sheetPr>
  <dimension ref="A1:C14"/>
  <sheetViews>
    <sheetView view="pageBreakPreview" zoomScaleNormal="100" workbookViewId="0">
      <selection activeCell="J19" sqref="J19"/>
    </sheetView>
  </sheetViews>
  <sheetFormatPr defaultColWidth="10" defaultRowHeight="14.25" outlineLevelCol="2"/>
  <cols>
    <col min="1" max="1" width="60.5" style="20" customWidth="1"/>
    <col min="2" max="3" width="25.6333333333333" style="20" customWidth="1"/>
    <col min="4" max="4" width="9.76666666666667" style="20" customWidth="1"/>
    <col min="5" max="16384" width="10" style="20"/>
  </cols>
  <sheetData>
    <row r="1" s="20" customFormat="1" ht="24" customHeight="1"/>
    <row r="2" s="20" customFormat="1" ht="14.3" customHeight="1" spans="1:1">
      <c r="A2" s="51"/>
    </row>
    <row r="3" s="20" customFormat="1" ht="28.6" customHeight="1" spans="1:3">
      <c r="A3" s="44" t="s">
        <v>2174</v>
      </c>
      <c r="B3" s="44"/>
      <c r="C3" s="44"/>
    </row>
    <row r="4" s="20" customFormat="1" ht="25" customHeight="1" spans="1:3">
      <c r="A4" s="57"/>
      <c r="B4" s="57"/>
      <c r="C4" s="58" t="s">
        <v>2141</v>
      </c>
    </row>
    <row r="5" s="20" customFormat="1" ht="32" customHeight="1" spans="1:3">
      <c r="A5" s="27" t="s">
        <v>2158</v>
      </c>
      <c r="B5" s="27" t="s">
        <v>2096</v>
      </c>
      <c r="C5" s="27" t="s">
        <v>2159</v>
      </c>
    </row>
    <row r="6" s="20" customFormat="1" ht="32" customHeight="1" spans="1:3">
      <c r="A6" s="54" t="s">
        <v>2175</v>
      </c>
      <c r="B6" s="47">
        <v>22.61</v>
      </c>
      <c r="C6" s="47">
        <v>22.61</v>
      </c>
    </row>
    <row r="7" s="20" customFormat="1" ht="32" customHeight="1" spans="1:3">
      <c r="A7" s="54" t="s">
        <v>2176</v>
      </c>
      <c r="B7" s="47"/>
      <c r="C7" s="47"/>
    </row>
    <row r="8" s="20" customFormat="1" ht="32" customHeight="1" spans="1:3">
      <c r="A8" s="54" t="s">
        <v>2177</v>
      </c>
      <c r="B8" s="47">
        <v>10.46</v>
      </c>
      <c r="C8" s="47">
        <v>10.16</v>
      </c>
    </row>
    <row r="9" s="20" customFormat="1" ht="32" customHeight="1" spans="1:3">
      <c r="A9" s="54" t="s">
        <v>2178</v>
      </c>
      <c r="B9" s="47">
        <v>0.09</v>
      </c>
      <c r="C9" s="47">
        <v>0.09</v>
      </c>
    </row>
    <row r="10" s="20" customFormat="1" ht="32" customHeight="1" spans="1:3">
      <c r="A10" s="54" t="s">
        <v>2179</v>
      </c>
      <c r="B10" s="47">
        <v>32.98</v>
      </c>
      <c r="C10" s="47">
        <v>32.98</v>
      </c>
    </row>
    <row r="11" s="20" customFormat="1" ht="32" customHeight="1" spans="1:3">
      <c r="A11" s="54" t="s">
        <v>2180</v>
      </c>
      <c r="B11" s="55"/>
      <c r="C11" s="55"/>
    </row>
    <row r="12" s="20" customFormat="1" ht="32" customHeight="1" spans="1:3">
      <c r="A12" s="54" t="s">
        <v>2181</v>
      </c>
      <c r="B12" s="55"/>
      <c r="C12" s="55"/>
    </row>
    <row r="13" s="22" customFormat="1" ht="85" customHeight="1" spans="1:3">
      <c r="A13" s="32" t="s">
        <v>2182</v>
      </c>
      <c r="B13" s="32"/>
      <c r="C13" s="32"/>
    </row>
    <row r="14" s="20" customFormat="1" ht="31" customHeight="1" spans="1:3">
      <c r="A14" s="56"/>
      <c r="B14" s="56"/>
      <c r="C14" s="56"/>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tabColor rgb="FF00B0F0"/>
    <pageSetUpPr fitToPage="1"/>
  </sheetPr>
  <dimension ref="A1:C14"/>
  <sheetViews>
    <sheetView view="pageBreakPreview" zoomScaleNormal="100" workbookViewId="0">
      <selection activeCell="A23" sqref="A23"/>
    </sheetView>
  </sheetViews>
  <sheetFormatPr defaultColWidth="10" defaultRowHeight="14.25" outlineLevelCol="2"/>
  <cols>
    <col min="1" max="1" width="59.3833333333333" style="20" customWidth="1"/>
    <col min="2" max="3" width="25.6333333333333" style="20" customWidth="1"/>
    <col min="4" max="4" width="9.76666666666667" style="20" customWidth="1"/>
    <col min="5" max="16384" width="10" style="20"/>
  </cols>
  <sheetData>
    <row r="1" s="20" customFormat="1" ht="24" customHeight="1"/>
    <row r="2" s="20" customFormat="1" ht="14.3" customHeight="1" spans="1:1">
      <c r="A2" s="51"/>
    </row>
    <row r="3" s="20" customFormat="1" ht="28.6" customHeight="1" spans="1:3">
      <c r="A3" s="44" t="s">
        <v>2183</v>
      </c>
      <c r="B3" s="44"/>
      <c r="C3" s="44"/>
    </row>
    <row r="4" s="21" customFormat="1" ht="25" customHeight="1" spans="1:3">
      <c r="A4" s="53"/>
      <c r="B4" s="53"/>
      <c r="C4" s="35" t="s">
        <v>2141</v>
      </c>
    </row>
    <row r="5" s="21" customFormat="1" ht="32" customHeight="1" spans="1:3">
      <c r="A5" s="27" t="s">
        <v>2158</v>
      </c>
      <c r="B5" s="27" t="s">
        <v>2096</v>
      </c>
      <c r="C5" s="27" t="s">
        <v>2159</v>
      </c>
    </row>
    <row r="6" s="21" customFormat="1" ht="32" customHeight="1" spans="1:3">
      <c r="A6" s="54" t="s">
        <v>2175</v>
      </c>
      <c r="B6" s="47">
        <v>22.61</v>
      </c>
      <c r="C6" s="47">
        <v>22.61</v>
      </c>
    </row>
    <row r="7" s="21" customFormat="1" ht="32" customHeight="1" spans="1:3">
      <c r="A7" s="54" t="s">
        <v>2176</v>
      </c>
      <c r="B7" s="47"/>
      <c r="C7" s="47"/>
    </row>
    <row r="8" s="21" customFormat="1" ht="32" customHeight="1" spans="1:3">
      <c r="A8" s="54" t="s">
        <v>2177</v>
      </c>
      <c r="B8" s="47">
        <v>10.46</v>
      </c>
      <c r="C8" s="47">
        <v>10.16</v>
      </c>
    </row>
    <row r="9" s="21" customFormat="1" ht="32" customHeight="1" spans="1:3">
      <c r="A9" s="54" t="s">
        <v>2178</v>
      </c>
      <c r="B9" s="47">
        <v>0.09</v>
      </c>
      <c r="C9" s="47">
        <v>0.09</v>
      </c>
    </row>
    <row r="10" s="21" customFormat="1" ht="32" customHeight="1" spans="1:3">
      <c r="A10" s="54" t="s">
        <v>2179</v>
      </c>
      <c r="B10" s="47">
        <v>32.98</v>
      </c>
      <c r="C10" s="47">
        <v>32.98</v>
      </c>
    </row>
    <row r="11" s="21" customFormat="1" ht="32" customHeight="1" spans="1:3">
      <c r="A11" s="54" t="s">
        <v>2184</v>
      </c>
      <c r="B11" s="55"/>
      <c r="C11" s="55"/>
    </row>
    <row r="12" s="21" customFormat="1" ht="32" customHeight="1" spans="1:3">
      <c r="A12" s="54" t="s">
        <v>2185</v>
      </c>
      <c r="B12" s="55"/>
      <c r="C12" s="55"/>
    </row>
    <row r="13" s="22" customFormat="1" ht="90" customHeight="1" spans="1:3">
      <c r="A13" s="32" t="s">
        <v>2186</v>
      </c>
      <c r="B13" s="32"/>
      <c r="C13" s="32"/>
    </row>
    <row r="14" s="20" customFormat="1" ht="31" customHeight="1" spans="1:3">
      <c r="A14" s="56"/>
      <c r="B14" s="56"/>
      <c r="C14" s="56"/>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tabColor rgb="FF00B0F0"/>
    <pageSetUpPr fitToPage="1"/>
  </sheetPr>
  <dimension ref="A1:D28"/>
  <sheetViews>
    <sheetView view="pageBreakPreview" zoomScaleNormal="100" workbookViewId="0">
      <selection activeCell="D4" sqref="D4"/>
    </sheetView>
  </sheetViews>
  <sheetFormatPr defaultColWidth="10" defaultRowHeight="14.25" outlineLevelCol="3"/>
  <cols>
    <col min="1" max="1" width="36" style="20" customWidth="1"/>
    <col min="2" max="2" width="15.6333333333333" style="20" customWidth="1"/>
    <col min="3" max="3" width="15.6333333333333" style="42" customWidth="1"/>
    <col min="4" max="4" width="15.6333333333333" style="20" customWidth="1"/>
    <col min="5" max="5" width="9.76666666666667" style="20" customWidth="1"/>
    <col min="6" max="16384" width="10" style="20"/>
  </cols>
  <sheetData>
    <row r="1" s="20" customFormat="1" ht="22" customHeight="1" spans="3:3">
      <c r="C1" s="42"/>
    </row>
    <row r="2" s="20" customFormat="1" ht="14.3" customHeight="1" spans="1:3">
      <c r="A2" s="43"/>
      <c r="C2" s="42"/>
    </row>
    <row r="3" s="20" customFormat="1" ht="54" customHeight="1" spans="1:4">
      <c r="A3" s="44" t="s">
        <v>2187</v>
      </c>
      <c r="B3" s="44"/>
      <c r="C3" s="44"/>
      <c r="D3" s="44"/>
    </row>
    <row r="4" s="21" customFormat="1" ht="30" customHeight="1" spans="3:4">
      <c r="C4" s="45"/>
      <c r="D4" s="35" t="s">
        <v>2141</v>
      </c>
    </row>
    <row r="5" s="21" customFormat="1" ht="25" customHeight="1" spans="1:4">
      <c r="A5" s="27" t="s">
        <v>2158</v>
      </c>
      <c r="B5" s="27" t="s">
        <v>2188</v>
      </c>
      <c r="C5" s="27" t="s">
        <v>2189</v>
      </c>
      <c r="D5" s="27" t="s">
        <v>2190</v>
      </c>
    </row>
    <row r="6" s="21" customFormat="1" ht="25" customHeight="1" spans="1:4">
      <c r="A6" s="46" t="s">
        <v>2191</v>
      </c>
      <c r="B6" s="29" t="s">
        <v>2192</v>
      </c>
      <c r="C6" s="47">
        <v>11.04</v>
      </c>
      <c r="D6" s="47">
        <v>11.04</v>
      </c>
    </row>
    <row r="7" s="21" customFormat="1" ht="25" customHeight="1" spans="1:4">
      <c r="A7" s="48" t="s">
        <v>2193</v>
      </c>
      <c r="B7" s="29" t="s">
        <v>2149</v>
      </c>
      <c r="C7" s="47">
        <v>0.58</v>
      </c>
      <c r="D7" s="47">
        <v>0.58</v>
      </c>
    </row>
    <row r="8" s="21" customFormat="1" ht="25" customHeight="1" spans="1:4">
      <c r="A8" s="48" t="s">
        <v>2194</v>
      </c>
      <c r="B8" s="29" t="s">
        <v>2150</v>
      </c>
      <c r="C8" s="47">
        <v>0.58</v>
      </c>
      <c r="D8" s="47">
        <v>0.58</v>
      </c>
    </row>
    <row r="9" s="21" customFormat="1" ht="25" customHeight="1" spans="1:4">
      <c r="A9" s="48" t="s">
        <v>2195</v>
      </c>
      <c r="B9" s="29" t="s">
        <v>2196</v>
      </c>
      <c r="C9" s="47">
        <v>10.46</v>
      </c>
      <c r="D9" s="47">
        <v>10.46</v>
      </c>
    </row>
    <row r="10" s="21" customFormat="1" ht="25" customHeight="1" spans="1:4">
      <c r="A10" s="48" t="s">
        <v>2194</v>
      </c>
      <c r="B10" s="29" t="s">
        <v>2152</v>
      </c>
      <c r="C10" s="47">
        <v>0.07</v>
      </c>
      <c r="D10" s="47">
        <v>0.07</v>
      </c>
    </row>
    <row r="11" s="21" customFormat="1" ht="25" customHeight="1" spans="1:4">
      <c r="A11" s="46" t="s">
        <v>2197</v>
      </c>
      <c r="B11" s="29" t="s">
        <v>2198</v>
      </c>
      <c r="C11" s="47">
        <v>0.81</v>
      </c>
      <c r="D11" s="47">
        <v>0.81</v>
      </c>
    </row>
    <row r="12" s="21" customFormat="1" ht="25" customHeight="1" spans="1:4">
      <c r="A12" s="48" t="s">
        <v>2193</v>
      </c>
      <c r="B12" s="29" t="s">
        <v>2199</v>
      </c>
      <c r="C12" s="47">
        <v>0.72</v>
      </c>
      <c r="D12" s="47">
        <v>0.72</v>
      </c>
    </row>
    <row r="13" s="21" customFormat="1" ht="25" customHeight="1" spans="1:4">
      <c r="A13" s="48" t="s">
        <v>2195</v>
      </c>
      <c r="B13" s="29" t="s">
        <v>2200</v>
      </c>
      <c r="C13" s="47">
        <v>0.09</v>
      </c>
      <c r="D13" s="47">
        <v>0.09</v>
      </c>
    </row>
    <row r="14" s="21" customFormat="1" ht="25" customHeight="1" spans="1:4">
      <c r="A14" s="46" t="s">
        <v>2201</v>
      </c>
      <c r="B14" s="29" t="s">
        <v>2202</v>
      </c>
      <c r="C14" s="47">
        <v>1.26</v>
      </c>
      <c r="D14" s="47">
        <v>1.26</v>
      </c>
    </row>
    <row r="15" s="21" customFormat="1" ht="25" customHeight="1" spans="1:4">
      <c r="A15" s="48" t="s">
        <v>2193</v>
      </c>
      <c r="B15" s="29" t="s">
        <v>2203</v>
      </c>
      <c r="C15" s="47">
        <v>0.5</v>
      </c>
      <c r="D15" s="47">
        <v>0.5</v>
      </c>
    </row>
    <row r="16" s="21" customFormat="1" ht="25" customHeight="1" spans="1:4">
      <c r="A16" s="48" t="s">
        <v>2195</v>
      </c>
      <c r="B16" s="29" t="s">
        <v>2204</v>
      </c>
      <c r="C16" s="47">
        <v>0.76</v>
      </c>
      <c r="D16" s="47">
        <v>0.76</v>
      </c>
    </row>
    <row r="17" s="21" customFormat="1" ht="25" customHeight="1" spans="1:4">
      <c r="A17" s="46" t="s">
        <v>2205</v>
      </c>
      <c r="B17" s="29" t="s">
        <v>2206</v>
      </c>
      <c r="C17" s="47">
        <v>7.2</v>
      </c>
      <c r="D17" s="47">
        <v>7.2</v>
      </c>
    </row>
    <row r="18" s="21" customFormat="1" ht="25" customHeight="1" spans="1:4">
      <c r="A18" s="48" t="s">
        <v>2193</v>
      </c>
      <c r="B18" s="29" t="s">
        <v>2207</v>
      </c>
      <c r="C18" s="47">
        <v>5.38</v>
      </c>
      <c r="D18" s="47">
        <v>5.38</v>
      </c>
    </row>
    <row r="19" s="21" customFormat="1" ht="25" customHeight="1" spans="1:4">
      <c r="A19" s="48" t="s">
        <v>2208</v>
      </c>
      <c r="B19" s="29"/>
      <c r="C19" s="47">
        <v>4.84</v>
      </c>
      <c r="D19" s="47">
        <v>4.84</v>
      </c>
    </row>
    <row r="20" s="21" customFormat="1" ht="25" customHeight="1" spans="1:4">
      <c r="A20" s="48" t="s">
        <v>2209</v>
      </c>
      <c r="B20" s="29" t="s">
        <v>2210</v>
      </c>
      <c r="C20" s="47">
        <v>0.54</v>
      </c>
      <c r="D20" s="47">
        <v>0.54</v>
      </c>
    </row>
    <row r="21" s="21" customFormat="1" ht="25" customHeight="1" spans="1:4">
      <c r="A21" s="48" t="s">
        <v>2195</v>
      </c>
      <c r="B21" s="29" t="s">
        <v>2211</v>
      </c>
      <c r="C21" s="47">
        <v>1.82</v>
      </c>
      <c r="D21" s="47">
        <v>1.82</v>
      </c>
    </row>
    <row r="22" s="21" customFormat="1" ht="25" customHeight="1" spans="1:4">
      <c r="A22" s="48" t="s">
        <v>2208</v>
      </c>
      <c r="B22" s="29"/>
      <c r="C22" s="47">
        <v>1.63</v>
      </c>
      <c r="D22" s="47">
        <v>1.63</v>
      </c>
    </row>
    <row r="23" s="21" customFormat="1" ht="25" customHeight="1" spans="1:4">
      <c r="A23" s="48" t="s">
        <v>2212</v>
      </c>
      <c r="B23" s="29" t="s">
        <v>2213</v>
      </c>
      <c r="C23" s="47">
        <v>0.19</v>
      </c>
      <c r="D23" s="47">
        <v>0.19</v>
      </c>
    </row>
    <row r="24" s="21" customFormat="1" ht="25" customHeight="1" spans="1:4">
      <c r="A24" s="46" t="s">
        <v>2214</v>
      </c>
      <c r="B24" s="29" t="s">
        <v>2215</v>
      </c>
      <c r="C24" s="47">
        <v>1.48</v>
      </c>
      <c r="D24" s="47">
        <v>1.48</v>
      </c>
    </row>
    <row r="25" s="21" customFormat="1" ht="25" customHeight="1" spans="1:4">
      <c r="A25" s="48" t="s">
        <v>2193</v>
      </c>
      <c r="B25" s="29" t="s">
        <v>2216</v>
      </c>
      <c r="C25" s="47">
        <v>0.49</v>
      </c>
      <c r="D25" s="47">
        <v>0.49</v>
      </c>
    </row>
    <row r="26" s="21" customFormat="1" ht="25" customHeight="1" spans="1:4">
      <c r="A26" s="48" t="s">
        <v>2195</v>
      </c>
      <c r="B26" s="29" t="s">
        <v>2217</v>
      </c>
      <c r="C26" s="47">
        <v>0.99</v>
      </c>
      <c r="D26" s="47">
        <v>0.99</v>
      </c>
    </row>
    <row r="27" s="22" customFormat="1" ht="70" customHeight="1" spans="1:4">
      <c r="A27" s="49" t="s">
        <v>2218</v>
      </c>
      <c r="B27" s="49"/>
      <c r="C27" s="50"/>
      <c r="D27" s="49"/>
    </row>
    <row r="28" s="20" customFormat="1" ht="25" customHeight="1" spans="1:4">
      <c r="A28" s="51"/>
      <c r="B28" s="51"/>
      <c r="C28" s="52"/>
      <c r="D28" s="51"/>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45"/>
  <sheetViews>
    <sheetView showGridLines="0" showZeros="0" view="pageBreakPreview" zoomScaleNormal="90" workbookViewId="0">
      <pane ySplit="3" topLeftCell="A4" activePane="bottomLeft" state="frozen"/>
      <selection/>
      <selection pane="bottomLeft" activeCell="D8" sqref="D8"/>
    </sheetView>
  </sheetViews>
  <sheetFormatPr defaultColWidth="9" defaultRowHeight="15.75" outlineLevelCol="5"/>
  <cols>
    <col min="1" max="1" width="14.5" style="147" hidden="1" customWidth="1"/>
    <col min="2" max="2" width="50.75" style="147" customWidth="1"/>
    <col min="3" max="4" width="20.6333333333333" style="147" customWidth="1"/>
    <col min="5" max="5" width="20.6333333333333" style="526" customWidth="1"/>
    <col min="6" max="6" width="9" style="264" hidden="1" customWidth="1"/>
    <col min="7" max="16384" width="9" style="264"/>
  </cols>
  <sheetData>
    <row r="1" s="521" customFormat="1" ht="45" customHeight="1" spans="1:6">
      <c r="A1" s="527"/>
      <c r="B1" s="527" t="s">
        <v>130</v>
      </c>
      <c r="C1" s="527"/>
      <c r="D1" s="527"/>
      <c r="E1" s="547"/>
      <c r="F1" s="548"/>
    </row>
    <row r="2" ht="18.95" customHeight="1" spans="2:5">
      <c r="B2" s="528"/>
      <c r="C2" s="361"/>
      <c r="D2" s="361"/>
      <c r="E2" s="491" t="s">
        <v>2</v>
      </c>
    </row>
    <row r="3" s="522" customFormat="1" ht="45" customHeight="1" spans="1:6">
      <c r="A3" s="529" t="s">
        <v>3</v>
      </c>
      <c r="B3" s="363" t="s">
        <v>4</v>
      </c>
      <c r="C3" s="164" t="s">
        <v>131</v>
      </c>
      <c r="D3" s="164" t="s">
        <v>6</v>
      </c>
      <c r="E3" s="165" t="s">
        <v>132</v>
      </c>
      <c r="F3" s="277" t="s">
        <v>8</v>
      </c>
    </row>
    <row r="4" ht="32.1" customHeight="1" spans="1:6">
      <c r="A4" s="530" t="s">
        <v>9</v>
      </c>
      <c r="B4" s="531" t="s">
        <v>10</v>
      </c>
      <c r="C4" s="190">
        <v>31222</v>
      </c>
      <c r="D4" s="190">
        <v>27443</v>
      </c>
      <c r="E4" s="395">
        <f>IF(C4&gt;0,D4/C4-1,IF(C4&lt;0,-(D4/C4-1),""))</f>
        <v>-0.121</v>
      </c>
      <c r="F4" s="278" t="str">
        <f t="shared" ref="F4:F40" si="0">IF(LEN(A4)=3,"是",IF(B4&lt;&gt;"",IF(SUM(C4:D4)&lt;&gt;0,"是","否"),"是"))</f>
        <v>是</v>
      </c>
    </row>
    <row r="5" ht="32.1" customHeight="1" spans="1:6">
      <c r="A5" s="374" t="s">
        <v>11</v>
      </c>
      <c r="B5" s="532" t="s">
        <v>12</v>
      </c>
      <c r="C5" s="211">
        <v>15197</v>
      </c>
      <c r="D5" s="211">
        <v>11392</v>
      </c>
      <c r="E5" s="395">
        <f t="shared" ref="E5:E41" si="1">IF(C5&gt;0,D5/C5-1,IF(C5&lt;0,-(D5/C5-1),""))</f>
        <v>-0.2504</v>
      </c>
      <c r="F5" s="278" t="str">
        <f t="shared" si="0"/>
        <v>是</v>
      </c>
    </row>
    <row r="6" ht="32.1" customHeight="1" spans="1:6">
      <c r="A6" s="374" t="s">
        <v>13</v>
      </c>
      <c r="B6" s="532" t="s">
        <v>14</v>
      </c>
      <c r="C6" s="211">
        <v>1165</v>
      </c>
      <c r="D6" s="211">
        <v>74</v>
      </c>
      <c r="E6" s="395">
        <f t="shared" si="1"/>
        <v>-0.9365</v>
      </c>
      <c r="F6" s="278" t="str">
        <f t="shared" si="0"/>
        <v>是</v>
      </c>
    </row>
    <row r="7" ht="32.1" customHeight="1" spans="1:6">
      <c r="A7" s="374" t="s">
        <v>15</v>
      </c>
      <c r="B7" s="532" t="s">
        <v>16</v>
      </c>
      <c r="C7" s="211">
        <v>867</v>
      </c>
      <c r="D7" s="211">
        <v>737</v>
      </c>
      <c r="E7" s="395">
        <f t="shared" si="1"/>
        <v>-0.1499</v>
      </c>
      <c r="F7" s="278" t="str">
        <f t="shared" si="0"/>
        <v>是</v>
      </c>
    </row>
    <row r="8" customFormat="1" ht="32.1" customHeight="1" spans="1:6">
      <c r="A8" s="533" t="s">
        <v>17</v>
      </c>
      <c r="B8" s="534" t="s">
        <v>18</v>
      </c>
      <c r="C8" s="211">
        <v>3138</v>
      </c>
      <c r="D8" s="211">
        <v>7044</v>
      </c>
      <c r="E8" s="395">
        <f t="shared" si="1"/>
        <v>1.2447</v>
      </c>
      <c r="F8" s="278" t="str">
        <f t="shared" si="0"/>
        <v>是</v>
      </c>
    </row>
    <row r="9" ht="32.1" customHeight="1" spans="1:6">
      <c r="A9" s="374" t="s">
        <v>19</v>
      </c>
      <c r="B9" s="532" t="s">
        <v>20</v>
      </c>
      <c r="C9" s="211">
        <v>1462</v>
      </c>
      <c r="D9" s="211">
        <v>752</v>
      </c>
      <c r="E9" s="395">
        <f t="shared" si="1"/>
        <v>-0.4856</v>
      </c>
      <c r="F9" s="278" t="str">
        <f t="shared" si="0"/>
        <v>是</v>
      </c>
    </row>
    <row r="10" customFormat="1" ht="32.1" customHeight="1" spans="1:6">
      <c r="A10" s="533" t="s">
        <v>21</v>
      </c>
      <c r="B10" s="534" t="s">
        <v>22</v>
      </c>
      <c r="C10" s="211">
        <v>2078</v>
      </c>
      <c r="D10" s="211">
        <v>1525</v>
      </c>
      <c r="E10" s="395">
        <f t="shared" si="1"/>
        <v>-0.2661</v>
      </c>
      <c r="F10" s="278" t="str">
        <f t="shared" si="0"/>
        <v>是</v>
      </c>
    </row>
    <row r="11" customFormat="1" ht="32.1" customHeight="1" spans="1:6">
      <c r="A11" s="533" t="s">
        <v>23</v>
      </c>
      <c r="B11" s="534" t="s">
        <v>24</v>
      </c>
      <c r="C11" s="211">
        <v>2233</v>
      </c>
      <c r="D11" s="211">
        <v>2305</v>
      </c>
      <c r="E11" s="395">
        <f t="shared" si="1"/>
        <v>0.0322</v>
      </c>
      <c r="F11" s="278" t="str">
        <f t="shared" si="0"/>
        <v>是</v>
      </c>
    </row>
    <row r="12" customFormat="1" ht="32.1" customHeight="1" spans="1:6">
      <c r="A12" s="533" t="s">
        <v>25</v>
      </c>
      <c r="B12" s="534" t="s">
        <v>26</v>
      </c>
      <c r="C12" s="211">
        <v>2125</v>
      </c>
      <c r="D12" s="211">
        <v>782</v>
      </c>
      <c r="E12" s="395">
        <f t="shared" si="1"/>
        <v>-0.632</v>
      </c>
      <c r="F12" s="278" t="str">
        <f t="shared" si="0"/>
        <v>是</v>
      </c>
    </row>
    <row r="13" customFormat="1" ht="32.1" customHeight="1" spans="1:6">
      <c r="A13" s="533" t="s">
        <v>27</v>
      </c>
      <c r="B13" s="534" t="s">
        <v>28</v>
      </c>
      <c r="C13" s="211">
        <v>1204</v>
      </c>
      <c r="D13" s="211">
        <v>260</v>
      </c>
      <c r="E13" s="395">
        <f t="shared" si="1"/>
        <v>-0.7841</v>
      </c>
      <c r="F13" s="278" t="str">
        <f t="shared" si="0"/>
        <v>是</v>
      </c>
    </row>
    <row r="14" customFormat="1" ht="32.1" customHeight="1" spans="1:6">
      <c r="A14" s="533" t="s">
        <v>29</v>
      </c>
      <c r="B14" s="534" t="s">
        <v>30</v>
      </c>
      <c r="C14" s="211">
        <v>382</v>
      </c>
      <c r="D14" s="211">
        <v>141</v>
      </c>
      <c r="E14" s="395">
        <f t="shared" si="1"/>
        <v>-0.6309</v>
      </c>
      <c r="F14" s="278" t="str">
        <f t="shared" si="0"/>
        <v>是</v>
      </c>
    </row>
    <row r="15" ht="32.1" customHeight="1" spans="1:6">
      <c r="A15" s="374" t="s">
        <v>31</v>
      </c>
      <c r="B15" s="532" t="s">
        <v>32</v>
      </c>
      <c r="C15" s="211">
        <v>77</v>
      </c>
      <c r="D15" s="211">
        <v>1978</v>
      </c>
      <c r="E15" s="395">
        <f t="shared" si="1"/>
        <v>24.6883</v>
      </c>
      <c r="F15" s="278" t="str">
        <f t="shared" si="0"/>
        <v>是</v>
      </c>
    </row>
    <row r="16" customFormat="1" ht="32.1" customHeight="1" spans="1:6">
      <c r="A16" s="533" t="s">
        <v>33</v>
      </c>
      <c r="B16" s="534" t="s">
        <v>34</v>
      </c>
      <c r="C16" s="211">
        <v>991</v>
      </c>
      <c r="D16" s="211">
        <v>205</v>
      </c>
      <c r="E16" s="395">
        <f t="shared" si="1"/>
        <v>-0.7931</v>
      </c>
      <c r="F16" s="278" t="str">
        <f t="shared" si="0"/>
        <v>是</v>
      </c>
    </row>
    <row r="17" customFormat="1" ht="32.1" hidden="1" customHeight="1" spans="1:6">
      <c r="A17" s="533" t="s">
        <v>35</v>
      </c>
      <c r="B17" s="534" t="s">
        <v>36</v>
      </c>
      <c r="C17" s="211">
        <v>0</v>
      </c>
      <c r="D17" s="211">
        <v>0</v>
      </c>
      <c r="E17" s="395" t="str">
        <f t="shared" si="1"/>
        <v/>
      </c>
      <c r="F17" s="278" t="str">
        <f t="shared" si="0"/>
        <v>否</v>
      </c>
    </row>
    <row r="18" customFormat="1" ht="32.1" customHeight="1" spans="1:6">
      <c r="A18" s="533" t="s">
        <v>37</v>
      </c>
      <c r="B18" s="534" t="s">
        <v>38</v>
      </c>
      <c r="C18" s="211">
        <v>303</v>
      </c>
      <c r="D18" s="211">
        <v>248</v>
      </c>
      <c r="E18" s="395">
        <f t="shared" si="1"/>
        <v>-0.1815</v>
      </c>
      <c r="F18" s="278" t="str">
        <f t="shared" si="0"/>
        <v>是</v>
      </c>
    </row>
    <row r="19" customFormat="1" ht="32.1" hidden="1" customHeight="1" spans="1:6">
      <c r="A19" s="583" t="s">
        <v>133</v>
      </c>
      <c r="B19" s="534" t="s">
        <v>40</v>
      </c>
      <c r="C19" s="211">
        <v>0</v>
      </c>
      <c r="D19" s="211">
        <v>0</v>
      </c>
      <c r="E19" s="395" t="str">
        <f t="shared" si="1"/>
        <v/>
      </c>
      <c r="F19" s="278" t="str">
        <f t="shared" si="0"/>
        <v>否</v>
      </c>
    </row>
    <row r="20" ht="32.1" customHeight="1" spans="1:6">
      <c r="A20" s="372" t="s">
        <v>41</v>
      </c>
      <c r="B20" s="531" t="s">
        <v>42</v>
      </c>
      <c r="C20" s="190">
        <v>70336</v>
      </c>
      <c r="D20" s="190">
        <v>74184</v>
      </c>
      <c r="E20" s="549">
        <f t="shared" si="1"/>
        <v>0.0547</v>
      </c>
      <c r="F20" s="278" t="str">
        <f t="shared" si="0"/>
        <v>是</v>
      </c>
    </row>
    <row r="21" ht="32.1" customHeight="1" spans="1:6">
      <c r="A21" s="535" t="s">
        <v>43</v>
      </c>
      <c r="B21" s="532" t="s">
        <v>44</v>
      </c>
      <c r="C21" s="211">
        <v>3168</v>
      </c>
      <c r="D21" s="211">
        <v>2891</v>
      </c>
      <c r="E21" s="395">
        <f t="shared" si="1"/>
        <v>-0.0874</v>
      </c>
      <c r="F21" s="278" t="str">
        <f t="shared" si="0"/>
        <v>是</v>
      </c>
    </row>
    <row r="22" ht="32.1" customHeight="1" spans="1:6">
      <c r="A22" s="374" t="s">
        <v>45</v>
      </c>
      <c r="B22" s="536" t="s">
        <v>46</v>
      </c>
      <c r="C22" s="211">
        <v>11922</v>
      </c>
      <c r="D22" s="211">
        <v>29627</v>
      </c>
      <c r="E22" s="395">
        <f t="shared" si="1"/>
        <v>1.4851</v>
      </c>
      <c r="F22" s="278" t="str">
        <f t="shared" si="0"/>
        <v>是</v>
      </c>
    </row>
    <row r="23" ht="32.1" customHeight="1" spans="1:6">
      <c r="A23" s="374" t="s">
        <v>47</v>
      </c>
      <c r="B23" s="532" t="s">
        <v>48</v>
      </c>
      <c r="C23" s="211">
        <v>999</v>
      </c>
      <c r="D23" s="211">
        <v>998</v>
      </c>
      <c r="E23" s="395">
        <f t="shared" si="1"/>
        <v>-0.001</v>
      </c>
      <c r="F23" s="278" t="str">
        <f t="shared" si="0"/>
        <v>是</v>
      </c>
    </row>
    <row r="24" ht="32.1" hidden="1" customHeight="1" spans="1:6">
      <c r="A24" s="374" t="s">
        <v>49</v>
      </c>
      <c r="B24" s="532" t="s">
        <v>50</v>
      </c>
      <c r="C24" s="211">
        <v>0</v>
      </c>
      <c r="D24" s="211">
        <v>0</v>
      </c>
      <c r="E24" s="395" t="str">
        <f t="shared" si="1"/>
        <v/>
      </c>
      <c r="F24" s="278" t="str">
        <f t="shared" si="0"/>
        <v>否</v>
      </c>
    </row>
    <row r="25" ht="32.1" customHeight="1" spans="1:6">
      <c r="A25" s="374" t="s">
        <v>51</v>
      </c>
      <c r="B25" s="532" t="s">
        <v>52</v>
      </c>
      <c r="C25" s="211">
        <v>54207</v>
      </c>
      <c r="D25" s="211">
        <v>40668</v>
      </c>
      <c r="E25" s="395">
        <f t="shared" si="1"/>
        <v>-0.2498</v>
      </c>
      <c r="F25" s="278" t="str">
        <f t="shared" si="0"/>
        <v>是</v>
      </c>
    </row>
    <row r="26" customFormat="1" ht="24" customHeight="1" spans="1:6">
      <c r="A26" s="533" t="s">
        <v>53</v>
      </c>
      <c r="B26" s="534" t="s">
        <v>54</v>
      </c>
      <c r="C26" s="211">
        <v>40</v>
      </c>
      <c r="D26" s="211">
        <v>0</v>
      </c>
      <c r="E26" s="395">
        <f t="shared" si="1"/>
        <v>-1</v>
      </c>
      <c r="F26" s="278" t="str">
        <f t="shared" si="0"/>
        <v>是</v>
      </c>
    </row>
    <row r="27" ht="32.1" hidden="1" customHeight="1" spans="1:6">
      <c r="A27" s="374" t="s">
        <v>55</v>
      </c>
      <c r="B27" s="532" t="s">
        <v>56</v>
      </c>
      <c r="C27" s="211">
        <v>0</v>
      </c>
      <c r="D27" s="211">
        <v>0</v>
      </c>
      <c r="E27" s="395" t="str">
        <f t="shared" si="1"/>
        <v/>
      </c>
      <c r="F27" s="278" t="str">
        <f t="shared" si="0"/>
        <v>否</v>
      </c>
    </row>
    <row r="28" ht="32.1" hidden="1" customHeight="1" spans="1:6">
      <c r="A28" s="374" t="s">
        <v>57</v>
      </c>
      <c r="B28" s="532" t="s">
        <v>58</v>
      </c>
      <c r="C28" s="211">
        <v>0</v>
      </c>
      <c r="D28" s="211">
        <v>0</v>
      </c>
      <c r="E28" s="395" t="str">
        <f t="shared" si="1"/>
        <v/>
      </c>
      <c r="F28" s="278" t="str">
        <f t="shared" si="0"/>
        <v>否</v>
      </c>
    </row>
    <row r="29" ht="32.1" hidden="1" customHeight="1" spans="1:6">
      <c r="A29" s="374"/>
      <c r="B29" s="532"/>
      <c r="C29" s="211">
        <v>0</v>
      </c>
      <c r="D29" s="211">
        <v>0</v>
      </c>
      <c r="E29" s="395" t="str">
        <f t="shared" si="1"/>
        <v/>
      </c>
      <c r="F29" s="278" t="str">
        <f t="shared" si="0"/>
        <v>是</v>
      </c>
    </row>
    <row r="30" s="360" customFormat="1" ht="32.1" customHeight="1" spans="1:6">
      <c r="A30" s="537"/>
      <c r="B30" s="334" t="s">
        <v>134</v>
      </c>
      <c r="C30" s="190">
        <v>101558</v>
      </c>
      <c r="D30" s="190">
        <v>101627</v>
      </c>
      <c r="E30" s="549">
        <f t="shared" si="1"/>
        <v>0.0007</v>
      </c>
      <c r="F30" s="278" t="str">
        <f t="shared" si="0"/>
        <v>是</v>
      </c>
    </row>
    <row r="31" ht="32.1" hidden="1" customHeight="1" spans="1:6">
      <c r="A31" s="372">
        <v>105</v>
      </c>
      <c r="B31" s="175" t="s">
        <v>60</v>
      </c>
      <c r="C31" s="211">
        <v>0</v>
      </c>
      <c r="D31" s="211">
        <v>0</v>
      </c>
      <c r="E31" s="395" t="str">
        <f t="shared" si="1"/>
        <v/>
      </c>
      <c r="F31" s="278" t="str">
        <f t="shared" si="0"/>
        <v>是</v>
      </c>
    </row>
    <row r="32" ht="32.1" customHeight="1" spans="1:6">
      <c r="A32" s="538">
        <v>110</v>
      </c>
      <c r="B32" s="539" t="s">
        <v>61</v>
      </c>
      <c r="C32" s="211">
        <v>264716</v>
      </c>
      <c r="D32" s="211">
        <v>363810</v>
      </c>
      <c r="E32" s="395">
        <f t="shared" si="1"/>
        <v>0.3743</v>
      </c>
      <c r="F32" s="278" t="str">
        <f t="shared" si="0"/>
        <v>是</v>
      </c>
    </row>
    <row r="33" ht="32.1" customHeight="1" spans="1:6">
      <c r="A33" s="380">
        <v>11001</v>
      </c>
      <c r="B33" s="342" t="s">
        <v>62</v>
      </c>
      <c r="C33" s="211">
        <v>-5166</v>
      </c>
      <c r="D33" s="211">
        <v>-5166</v>
      </c>
      <c r="E33" s="395">
        <f t="shared" si="1"/>
        <v>0</v>
      </c>
      <c r="F33" s="278" t="str">
        <f t="shared" si="0"/>
        <v>是</v>
      </c>
    </row>
    <row r="34" ht="32.1" customHeight="1" spans="1:6">
      <c r="A34" s="380"/>
      <c r="B34" s="342" t="s">
        <v>63</v>
      </c>
      <c r="C34" s="211">
        <v>142589</v>
      </c>
      <c r="D34" s="306">
        <v>136010</v>
      </c>
      <c r="E34" s="395">
        <f t="shared" si="1"/>
        <v>-0.0461</v>
      </c>
      <c r="F34" s="278" t="str">
        <f t="shared" si="0"/>
        <v>是</v>
      </c>
    </row>
    <row r="35" ht="32.1" customHeight="1" spans="1:6">
      <c r="A35" s="380">
        <v>11006</v>
      </c>
      <c r="B35" s="342" t="s">
        <v>135</v>
      </c>
      <c r="C35" s="211">
        <v>68714</v>
      </c>
      <c r="D35" s="211">
        <v>84867</v>
      </c>
      <c r="E35" s="395">
        <f t="shared" si="1"/>
        <v>0.2351</v>
      </c>
      <c r="F35" s="278" t="str">
        <f t="shared" si="0"/>
        <v>是</v>
      </c>
    </row>
    <row r="36" ht="32.1" customHeight="1" spans="1:6">
      <c r="A36" s="380">
        <v>11008</v>
      </c>
      <c r="B36" s="342" t="s">
        <v>64</v>
      </c>
      <c r="C36" s="211">
        <v>32779</v>
      </c>
      <c r="D36" s="211">
        <v>49956</v>
      </c>
      <c r="E36" s="395">
        <f t="shared" si="1"/>
        <v>0.524</v>
      </c>
      <c r="F36" s="278" t="str">
        <f t="shared" si="0"/>
        <v>是</v>
      </c>
    </row>
    <row r="37" ht="32.1" customHeight="1" spans="1:6">
      <c r="A37" s="380">
        <v>11009</v>
      </c>
      <c r="B37" s="342" t="s">
        <v>65</v>
      </c>
      <c r="C37" s="211">
        <v>20000</v>
      </c>
      <c r="D37" s="211">
        <v>49481</v>
      </c>
      <c r="E37" s="395">
        <f t="shared" si="1"/>
        <v>1.4741</v>
      </c>
      <c r="F37" s="278" t="str">
        <f t="shared" si="0"/>
        <v>是</v>
      </c>
    </row>
    <row r="38" s="523" customFormat="1" ht="37.5" customHeight="1" spans="1:6">
      <c r="A38" s="380">
        <v>11011</v>
      </c>
      <c r="B38" s="540" t="s">
        <v>66</v>
      </c>
      <c r="C38" s="211">
        <v>5800</v>
      </c>
      <c r="D38" s="306">
        <v>48400</v>
      </c>
      <c r="E38" s="395">
        <f t="shared" si="1"/>
        <v>7.3448</v>
      </c>
      <c r="F38" s="550"/>
    </row>
    <row r="39" s="524" customFormat="1" ht="32.1" hidden="1" customHeight="1" spans="1:6">
      <c r="A39" s="541">
        <v>11013</v>
      </c>
      <c r="B39" s="542" t="s">
        <v>67</v>
      </c>
      <c r="C39" s="211">
        <v>0</v>
      </c>
      <c r="D39" s="211">
        <v>0</v>
      </c>
      <c r="E39" s="395" t="str">
        <f t="shared" si="1"/>
        <v/>
      </c>
      <c r="F39" s="278" t="str">
        <f>IF(LEN(A39)=3,"是",IF(B39&lt;&gt;"",IF(SUM(C39:D39)&lt;&gt;0,"是","否"),"是"))</f>
        <v>否</v>
      </c>
    </row>
    <row r="40" s="525" customFormat="1" ht="32.1" customHeight="1" spans="1:6">
      <c r="A40" s="380">
        <v>11015</v>
      </c>
      <c r="B40" s="543" t="s">
        <v>68</v>
      </c>
      <c r="C40" s="211">
        <v>0</v>
      </c>
      <c r="D40" s="211">
        <v>262</v>
      </c>
      <c r="E40" s="395" t="str">
        <f t="shared" si="1"/>
        <v/>
      </c>
      <c r="F40" s="278" t="str">
        <f>IF(LEN(A40)=3,"是",IF(B40&lt;&gt;"",IF(SUM(C40:D40)&lt;&gt;0,"是","否"),"是"))</f>
        <v>是</v>
      </c>
    </row>
    <row r="41" ht="32.1" customHeight="1" spans="1:6">
      <c r="A41" s="544"/>
      <c r="B41" s="545" t="s">
        <v>69</v>
      </c>
      <c r="C41" s="190">
        <v>366274</v>
      </c>
      <c r="D41" s="190">
        <v>465437</v>
      </c>
      <c r="E41" s="549">
        <f t="shared" si="1"/>
        <v>0.2707</v>
      </c>
      <c r="F41" s="278" t="str">
        <f>IF(LEN(A41)=3,"是",IF(B41&lt;&gt;"",IF(SUM(C41:D41)&lt;&gt;0,"是","否"),"是"))</f>
        <v>是</v>
      </c>
    </row>
    <row r="42" spans="4:4">
      <c r="D42" s="546"/>
    </row>
    <row r="43" spans="4:4">
      <c r="D43" s="546"/>
    </row>
    <row r="44" spans="4:4">
      <c r="D44" s="546"/>
    </row>
    <row r="45" spans="4:4">
      <c r="D45" s="546"/>
    </row>
  </sheetData>
  <autoFilter xmlns:etc="http://www.wps.cn/officeDocument/2017/etCustomData" ref="A3:F41" etc:filterBottomFollowUsedRange="0">
    <extLst/>
  </autoFilter>
  <mergeCells count="1">
    <mergeCell ref="B1:E1"/>
  </mergeCells>
  <conditionalFormatting sqref="E2">
    <cfRule type="cellIs" dxfId="0" priority="52" stopIfTrue="1" operator="lessThanOrEqual">
      <formula>-1</formula>
    </cfRule>
  </conditionalFormatting>
  <conditionalFormatting sqref="A31:B31">
    <cfRule type="expression" dxfId="1" priority="58" stopIfTrue="1">
      <formula>"len($A:$A)=3"</formula>
    </cfRule>
  </conditionalFormatting>
  <conditionalFormatting sqref="D34">
    <cfRule type="expression" dxfId="1" priority="2" stopIfTrue="1">
      <formula>"len($A:$A)=3"</formula>
    </cfRule>
    <cfRule type="expression" dxfId="1" priority="1" stopIfTrue="1">
      <formula>"len($A:$A)=3"</formula>
    </cfRule>
    <cfRule type="expression" dxfId="1" priority="5" stopIfTrue="1">
      <formula>"len($A:$A)=3"</formula>
    </cfRule>
    <cfRule type="expression" dxfId="1" priority="4" stopIfTrue="1">
      <formula>"len($A:$A)=3"</formula>
    </cfRule>
  </conditionalFormatting>
  <conditionalFormatting sqref="A38">
    <cfRule type="expression" dxfId="1" priority="9" stopIfTrue="1">
      <formula>"len($A:$A)=3"</formula>
    </cfRule>
  </conditionalFormatting>
  <conditionalFormatting sqref="B38">
    <cfRule type="expression" dxfId="1" priority="6" stopIfTrue="1">
      <formula>"len($A:$A)=3"</formula>
    </cfRule>
    <cfRule type="expression" dxfId="1" priority="7" stopIfTrue="1">
      <formula>"len($A:$A)=3"</formula>
    </cfRule>
    <cfRule type="expression" dxfId="1" priority="8" stopIfTrue="1">
      <formula>"len($A:$A)=3"</formula>
    </cfRule>
  </conditionalFormatting>
  <conditionalFormatting sqref="D38">
    <cfRule type="expression" dxfId="1" priority="10" stopIfTrue="1">
      <formula>"len($A:$A)=3"</formula>
    </cfRule>
    <cfRule type="expression" dxfId="1" priority="11" stopIfTrue="1">
      <formula>"len($A:$A)=3"</formula>
    </cfRule>
  </conditionalFormatting>
  <conditionalFormatting sqref="F38">
    <cfRule type="cellIs" dxfId="2" priority="14" stopIfTrue="1" operator="lessThan">
      <formula>0</formula>
    </cfRule>
    <cfRule type="cellIs" dxfId="2" priority="15" stopIfTrue="1" operator="lessThan">
      <formula>0</formula>
    </cfRule>
  </conditionalFormatting>
  <conditionalFormatting sqref="B7:B8">
    <cfRule type="expression" dxfId="1" priority="50" stopIfTrue="1">
      <formula>"len($A:$A)=3"</formula>
    </cfRule>
  </conditionalFormatting>
  <conditionalFormatting sqref="B39:B40">
    <cfRule type="expression" dxfId="1" priority="26" stopIfTrue="1">
      <formula>"len($A:$A)=3"</formula>
    </cfRule>
    <cfRule type="expression" dxfId="1" priority="27" stopIfTrue="1">
      <formula>"len($A:$A)=3"</formula>
    </cfRule>
  </conditionalFormatting>
  <conditionalFormatting sqref="A4:C5 A6:B28 D4:D33 D35:D37 D39:D41 C6:C41">
    <cfRule type="expression" dxfId="1" priority="48" stopIfTrue="1">
      <formula>"len($A:$A)=3"</formula>
    </cfRule>
  </conditionalFormatting>
  <conditionalFormatting sqref="B4:D5 B6 D6:D33 D35:D37 D39:D41 C6:C41">
    <cfRule type="expression" dxfId="1" priority="51" stopIfTrue="1">
      <formula>"len($A:$A)=3"</formula>
    </cfRule>
  </conditionalFormatting>
  <conditionalFormatting sqref="F4:F37 F39:F59">
    <cfRule type="cellIs" dxfId="2" priority="42" stopIfTrue="1" operator="lessThan">
      <formula>0</formula>
    </cfRule>
  </conditionalFormatting>
  <conditionalFormatting sqref="A29:B29 D42:D45 B41 B42:C59">
    <cfRule type="expression" dxfId="1" priority="59" stopIfTrue="1">
      <formula>"len($A:$A)=3"</formula>
    </cfRule>
  </conditionalFormatting>
  <conditionalFormatting sqref="B29 B31">
    <cfRule type="expression" dxfId="1" priority="71" stopIfTrue="1">
      <formula>"len($A:$A)=3"</formula>
    </cfRule>
  </conditionalFormatting>
  <conditionalFormatting sqref="A32:B32 A35:B35">
    <cfRule type="expression" dxfId="1" priority="31" stopIfTrue="1">
      <formula>"len($A:$A)=3"</formula>
    </cfRule>
  </conditionalFormatting>
  <conditionalFormatting sqref="B32:B34 B40">
    <cfRule type="expression" dxfId="1" priority="32" stopIfTrue="1">
      <formula>"len($A:$A)=3"</formula>
    </cfRule>
  </conditionalFormatting>
  <conditionalFormatting sqref="A33:B34">
    <cfRule type="expression" dxfId="1" priority="30" stopIfTrue="1">
      <formula>"len($A:$A)=3"</formula>
    </cfRule>
  </conditionalFormatting>
  <conditionalFormatting sqref="A36:B37 A39:B45">
    <cfRule type="expression" dxfId="1" priority="28" stopIfTrue="1">
      <formula>"len($A:$A)=3"</formula>
    </cfRule>
  </conditionalFormatting>
  <conditionalFormatting sqref="A39:B40">
    <cfRule type="expression" dxfId="1" priority="25" stopIfTrue="1">
      <formula>"len($A:$A)=3"</formula>
    </cfRule>
  </conditionalFormatting>
  <printOptions horizontalCentered="1"/>
  <pageMargins left="0.471527777777778" right="0.393055555555556" top="0.747916666666667" bottom="0.747916666666667" header="0.313888888888889" footer="0.313888888888889"/>
  <pageSetup paperSize="9" scale="68" orientation="portrait"/>
  <headerFooter alignWithMargins="0">
    <oddFooter>&amp;C&amp;16- &amp;P -</oddFooter>
  </headerFooter>
  <rowBreaks count="1" manualBreakCount="1">
    <brk id="41" max="16383" man="1"/>
  </row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tabColor rgb="FF00B0F0"/>
    <pageSetUpPr fitToPage="1"/>
  </sheetPr>
  <dimension ref="A1:F20"/>
  <sheetViews>
    <sheetView view="pageBreakPreview" zoomScaleNormal="100" workbookViewId="0">
      <selection activeCell="E15" sqref="E15"/>
    </sheetView>
  </sheetViews>
  <sheetFormatPr defaultColWidth="8.88333333333333" defaultRowHeight="14.25" outlineLevelCol="5"/>
  <cols>
    <col min="1" max="1" width="8.88333333333333" style="20"/>
    <col min="2" max="2" width="49.3833333333333" style="20" customWidth="1"/>
    <col min="3" max="6" width="20.6333333333333" style="20" customWidth="1"/>
    <col min="7" max="16384" width="8.88333333333333" style="20"/>
  </cols>
  <sheetData>
    <row r="1" s="20" customFormat="1" spans="1:1">
      <c r="A1" s="33"/>
    </row>
    <row r="2" s="20" customFormat="1" ht="45" customHeight="1" spans="1:6">
      <c r="A2" s="23" t="s">
        <v>2219</v>
      </c>
      <c r="B2" s="23"/>
      <c r="C2" s="23"/>
      <c r="D2" s="23"/>
      <c r="E2" s="23"/>
      <c r="F2" s="23"/>
    </row>
    <row r="3" s="21" customFormat="1" ht="18" customHeight="1" spans="2:6">
      <c r="B3" s="34" t="s">
        <v>2141</v>
      </c>
      <c r="C3" s="35"/>
      <c r="D3" s="35"/>
      <c r="E3" s="35"/>
      <c r="F3" s="35"/>
    </row>
    <row r="4" s="21" customFormat="1" ht="30" customHeight="1" spans="1:6">
      <c r="A4" s="26" t="s">
        <v>4</v>
      </c>
      <c r="B4" s="26"/>
      <c r="C4" s="27" t="s">
        <v>2147</v>
      </c>
      <c r="D4" s="27" t="s">
        <v>2189</v>
      </c>
      <c r="E4" s="27" t="s">
        <v>2190</v>
      </c>
      <c r="F4" s="27" t="s">
        <v>2220</v>
      </c>
    </row>
    <row r="5" s="21" customFormat="1" ht="30" customHeight="1" spans="1:6">
      <c r="A5" s="36" t="s">
        <v>2221</v>
      </c>
      <c r="B5" s="36"/>
      <c r="C5" s="29" t="s">
        <v>2148</v>
      </c>
      <c r="D5" s="37"/>
      <c r="E5" s="37"/>
      <c r="F5" s="37"/>
    </row>
    <row r="6" s="21" customFormat="1" ht="30" customHeight="1" spans="1:6">
      <c r="A6" s="38" t="s">
        <v>2222</v>
      </c>
      <c r="B6" s="38"/>
      <c r="C6" s="29" t="s">
        <v>2149</v>
      </c>
      <c r="D6" s="37"/>
      <c r="E6" s="37"/>
      <c r="F6" s="37"/>
    </row>
    <row r="7" s="21" customFormat="1" ht="30" customHeight="1" spans="1:6">
      <c r="A7" s="38" t="s">
        <v>2223</v>
      </c>
      <c r="B7" s="38"/>
      <c r="C7" s="29" t="s">
        <v>2150</v>
      </c>
      <c r="D7" s="37"/>
      <c r="E7" s="37"/>
      <c r="F7" s="37"/>
    </row>
    <row r="8" s="21" customFormat="1" ht="30" customHeight="1" spans="1:6">
      <c r="A8" s="39" t="s">
        <v>2224</v>
      </c>
      <c r="B8" s="39"/>
      <c r="C8" s="29" t="s">
        <v>2151</v>
      </c>
      <c r="D8" s="37"/>
      <c r="E8" s="37"/>
      <c r="F8" s="37"/>
    </row>
    <row r="9" s="21" customFormat="1" ht="30" customHeight="1" spans="1:6">
      <c r="A9" s="38" t="s">
        <v>2222</v>
      </c>
      <c r="B9" s="38"/>
      <c r="C9" s="29" t="s">
        <v>2152</v>
      </c>
      <c r="D9" s="37"/>
      <c r="E9" s="37"/>
      <c r="F9" s="37"/>
    </row>
    <row r="10" s="21" customFormat="1" ht="30" customHeight="1" spans="1:6">
      <c r="A10" s="38" t="s">
        <v>2223</v>
      </c>
      <c r="B10" s="38"/>
      <c r="C10" s="29" t="s">
        <v>2153</v>
      </c>
      <c r="D10" s="37"/>
      <c r="E10" s="37"/>
      <c r="F10" s="37"/>
    </row>
    <row r="11" s="22" customFormat="1" ht="41" customHeight="1" spans="1:6">
      <c r="A11" s="32" t="s">
        <v>2225</v>
      </c>
      <c r="B11" s="32"/>
      <c r="C11" s="32"/>
      <c r="D11" s="32"/>
      <c r="E11" s="32"/>
      <c r="F11" s="32"/>
    </row>
    <row r="14" s="20" customFormat="1" ht="18.75" spans="1:1">
      <c r="A14" s="40"/>
    </row>
    <row r="15" s="20" customFormat="1" ht="19" customHeight="1" spans="1:1">
      <c r="A15" s="41"/>
    </row>
    <row r="16" s="20" customFormat="1" ht="29" customHeight="1"/>
    <row r="17" s="20" customFormat="1" ht="29" customHeight="1"/>
    <row r="18" s="20" customFormat="1" ht="29" customHeight="1"/>
    <row r="19" s="20" customFormat="1" ht="29" customHeight="1"/>
    <row r="20" s="20" customFormat="1" ht="30" customHeight="1" spans="1:1">
      <c r="A20" s="41"/>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tabColor rgb="FF00B0F0"/>
    <pageSetUpPr fitToPage="1"/>
  </sheetPr>
  <dimension ref="A1:F8"/>
  <sheetViews>
    <sheetView view="pageBreakPreview" zoomScaleNormal="100" workbookViewId="0">
      <selection activeCell="C11" sqref="C11"/>
    </sheetView>
  </sheetViews>
  <sheetFormatPr defaultColWidth="8.88333333333333" defaultRowHeight="14.25" outlineLevelRow="7" outlineLevelCol="5"/>
  <cols>
    <col min="1" max="1" width="8.88333333333333" style="20"/>
    <col min="2" max="6" width="24.2166666666667" style="20" customWidth="1"/>
    <col min="7" max="16384" width="8.88333333333333" style="20"/>
  </cols>
  <sheetData>
    <row r="1" s="20" customFormat="1" ht="24" customHeight="1"/>
    <row r="2" s="20" customFormat="1" ht="27" spans="1:6">
      <c r="A2" s="23" t="s">
        <v>2226</v>
      </c>
      <c r="B2" s="24"/>
      <c r="C2" s="24"/>
      <c r="D2" s="24"/>
      <c r="E2" s="24"/>
      <c r="F2" s="24"/>
    </row>
    <row r="3" s="20" customFormat="1" ht="23" customHeight="1" spans="1:6">
      <c r="A3" s="25" t="s">
        <v>2141</v>
      </c>
      <c r="B3" s="25"/>
      <c r="C3" s="25"/>
      <c r="D3" s="25"/>
      <c r="E3" s="25"/>
      <c r="F3" s="25"/>
    </row>
    <row r="4" s="21" customFormat="1" ht="30" customHeight="1" spans="1:6">
      <c r="A4" s="26" t="s">
        <v>2227</v>
      </c>
      <c r="B4" s="27" t="s">
        <v>2102</v>
      </c>
      <c r="C4" s="27" t="s">
        <v>2228</v>
      </c>
      <c r="D4" s="27" t="s">
        <v>2229</v>
      </c>
      <c r="E4" s="27" t="s">
        <v>2230</v>
      </c>
      <c r="F4" s="27" t="s">
        <v>2231</v>
      </c>
    </row>
    <row r="5" s="21" customFormat="1" ht="45" customHeight="1" spans="1:6">
      <c r="A5" s="28">
        <v>1</v>
      </c>
      <c r="B5" s="29"/>
      <c r="C5" s="30"/>
      <c r="D5" s="31"/>
      <c r="E5" s="31"/>
      <c r="F5" s="31"/>
    </row>
    <row r="6" s="21" customFormat="1" ht="45" customHeight="1" spans="1:6">
      <c r="A6" s="28">
        <v>2</v>
      </c>
      <c r="B6" s="29"/>
      <c r="C6" s="30"/>
      <c r="D6" s="31"/>
      <c r="E6" s="31"/>
      <c r="F6" s="31"/>
    </row>
    <row r="7" s="21" customFormat="1" ht="45" customHeight="1" spans="1:6">
      <c r="A7" s="28" t="s">
        <v>2232</v>
      </c>
      <c r="B7" s="29"/>
      <c r="C7" s="30"/>
      <c r="D7" s="31"/>
      <c r="E7" s="31"/>
      <c r="F7" s="31"/>
    </row>
    <row r="8" s="22" customFormat="1" ht="33" customHeight="1" spans="1:6">
      <c r="A8" s="32" t="s">
        <v>2233</v>
      </c>
      <c r="B8" s="32"/>
      <c r="C8" s="32"/>
      <c r="D8" s="32"/>
      <c r="E8" s="32"/>
      <c r="F8" s="32"/>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2:J110"/>
  <sheetViews>
    <sheetView view="pageBreakPreview" zoomScaleNormal="100" topLeftCell="A33" workbookViewId="0">
      <selection activeCell="B33" sqref="B33:B54"/>
    </sheetView>
  </sheetViews>
  <sheetFormatPr defaultColWidth="8" defaultRowHeight="12.75"/>
  <cols>
    <col min="1" max="1" width="25.3833333333333" style="9"/>
    <col min="2" max="2" width="31.125" style="9" customWidth="1"/>
    <col min="3" max="3" width="16" style="9" customWidth="1"/>
    <col min="4" max="4" width="16.625" style="9" customWidth="1"/>
    <col min="5" max="5" width="20.6333333333333" style="9" customWidth="1"/>
    <col min="6" max="6" width="9.625" style="9" customWidth="1"/>
    <col min="7" max="7" width="15.375" style="9" customWidth="1"/>
    <col min="8" max="8" width="11.75" style="9" customWidth="1"/>
    <col min="9" max="9" width="13.3333333333333" style="9" customWidth="1"/>
    <col min="10" max="10" width="25" style="9" customWidth="1"/>
    <col min="11" max="16384" width="8" style="9"/>
  </cols>
  <sheetData>
    <row r="2" s="9" customFormat="1" ht="39" customHeight="1" spans="1:10">
      <c r="A2" s="13" t="s">
        <v>2234</v>
      </c>
      <c r="B2" s="13"/>
      <c r="C2" s="13"/>
      <c r="D2" s="13"/>
      <c r="E2" s="13"/>
      <c r="F2" s="13"/>
      <c r="G2" s="13"/>
      <c r="H2" s="13"/>
      <c r="I2" s="13"/>
      <c r="J2" s="13"/>
    </row>
    <row r="3" s="9" customFormat="1" ht="23" customHeight="1" spans="1:1">
      <c r="A3" s="14"/>
    </row>
    <row r="4" s="10" customFormat="1" ht="44.25" customHeight="1" spans="1:10">
      <c r="A4" s="15" t="s">
        <v>2235</v>
      </c>
      <c r="B4" s="15" t="s">
        <v>2236</v>
      </c>
      <c r="C4" s="15" t="s">
        <v>2237</v>
      </c>
      <c r="D4" s="15" t="s">
        <v>2238</v>
      </c>
      <c r="E4" s="15" t="s">
        <v>2239</v>
      </c>
      <c r="F4" s="15" t="s">
        <v>2240</v>
      </c>
      <c r="G4" s="15" t="s">
        <v>2241</v>
      </c>
      <c r="H4" s="15" t="s">
        <v>2242</v>
      </c>
      <c r="I4" s="15" t="s">
        <v>2243</v>
      </c>
      <c r="J4" s="15" t="s">
        <v>2244</v>
      </c>
    </row>
    <row r="5" s="9" customFormat="1" ht="18" spans="1:10">
      <c r="A5" s="16">
        <v>1</v>
      </c>
      <c r="B5" s="16">
        <v>2</v>
      </c>
      <c r="C5" s="16">
        <v>3</v>
      </c>
      <c r="D5" s="16">
        <v>4</v>
      </c>
      <c r="E5" s="16">
        <v>5</v>
      </c>
      <c r="F5" s="16">
        <v>6</v>
      </c>
      <c r="G5" s="16">
        <v>7</v>
      </c>
      <c r="H5" s="16">
        <v>8</v>
      </c>
      <c r="I5" s="16">
        <v>9</v>
      </c>
      <c r="J5" s="16">
        <v>10</v>
      </c>
    </row>
    <row r="6" s="9" customFormat="1" ht="24" customHeight="1" spans="1:10">
      <c r="A6" s="17" t="s">
        <v>2245</v>
      </c>
      <c r="B6" s="17" t="s">
        <v>2246</v>
      </c>
      <c r="C6" s="18" t="s">
        <v>2247</v>
      </c>
      <c r="D6" s="18" t="s">
        <v>2248</v>
      </c>
      <c r="E6" s="18" t="s">
        <v>2248</v>
      </c>
      <c r="F6" s="19" t="s">
        <v>2248</v>
      </c>
      <c r="G6" s="19"/>
      <c r="H6" s="19"/>
      <c r="I6" s="19"/>
      <c r="J6" s="19"/>
    </row>
    <row r="7" s="9" customFormat="1" ht="25" customHeight="1" spans="1:10">
      <c r="A7" s="17"/>
      <c r="B7" s="17"/>
      <c r="C7" s="18" t="s">
        <v>2248</v>
      </c>
      <c r="D7" s="18" t="s">
        <v>2249</v>
      </c>
      <c r="E7" s="18" t="s">
        <v>2248</v>
      </c>
      <c r="F7" s="19" t="s">
        <v>2248</v>
      </c>
      <c r="G7" s="19"/>
      <c r="H7" s="19"/>
      <c r="I7" s="19"/>
      <c r="J7" s="19"/>
    </row>
    <row r="8" s="9" customFormat="1" ht="32" customHeight="1" spans="1:10">
      <c r="A8" s="17"/>
      <c r="B8" s="17"/>
      <c r="C8" s="18" t="s">
        <v>2248</v>
      </c>
      <c r="D8" s="18" t="s">
        <v>2248</v>
      </c>
      <c r="E8" s="18" t="s">
        <v>2250</v>
      </c>
      <c r="F8" s="19" t="s">
        <v>2251</v>
      </c>
      <c r="G8" s="19" t="s">
        <v>2252</v>
      </c>
      <c r="H8" s="19" t="s">
        <v>2253</v>
      </c>
      <c r="I8" s="19" t="s">
        <v>2254</v>
      </c>
      <c r="J8" s="19" t="s">
        <v>2255</v>
      </c>
    </row>
    <row r="9" s="11" customFormat="1" ht="35" customHeight="1" spans="1:10">
      <c r="A9" s="17"/>
      <c r="B9" s="17"/>
      <c r="C9" s="18" t="s">
        <v>2248</v>
      </c>
      <c r="D9" s="18" t="s">
        <v>2256</v>
      </c>
      <c r="E9" s="18" t="s">
        <v>2248</v>
      </c>
      <c r="F9" s="19" t="s">
        <v>2248</v>
      </c>
      <c r="G9" s="19"/>
      <c r="H9" s="19"/>
      <c r="I9" s="19"/>
      <c r="J9" s="19"/>
    </row>
    <row r="10" s="9" customFormat="1" ht="35" customHeight="1" spans="1:10">
      <c r="A10" s="17"/>
      <c r="B10" s="17"/>
      <c r="C10" s="18" t="s">
        <v>2248</v>
      </c>
      <c r="D10" s="18" t="s">
        <v>2248</v>
      </c>
      <c r="E10" s="18" t="s">
        <v>2257</v>
      </c>
      <c r="F10" s="19" t="s">
        <v>2251</v>
      </c>
      <c r="G10" s="19" t="s">
        <v>2258</v>
      </c>
      <c r="H10" s="19" t="s">
        <v>2259</v>
      </c>
      <c r="I10" s="19" t="s">
        <v>2254</v>
      </c>
      <c r="J10" s="19" t="s">
        <v>2260</v>
      </c>
    </row>
    <row r="11" s="9" customFormat="1" ht="30" customHeight="1" spans="1:10">
      <c r="A11" s="17"/>
      <c r="B11" s="17"/>
      <c r="C11" s="18" t="s">
        <v>2248</v>
      </c>
      <c r="D11" s="18" t="s">
        <v>2261</v>
      </c>
      <c r="E11" s="18" t="s">
        <v>2248</v>
      </c>
      <c r="F11" s="19" t="s">
        <v>2248</v>
      </c>
      <c r="G11" s="19"/>
      <c r="H11" s="19" t="s">
        <v>2248</v>
      </c>
      <c r="I11" s="19" t="s">
        <v>2248</v>
      </c>
      <c r="J11" s="19"/>
    </row>
    <row r="12" s="9" customFormat="1" ht="33" customHeight="1" spans="1:10">
      <c r="A12" s="17"/>
      <c r="B12" s="17"/>
      <c r="C12" s="18" t="s">
        <v>2248</v>
      </c>
      <c r="D12" s="18" t="s">
        <v>2248</v>
      </c>
      <c r="E12" s="18" t="s">
        <v>2262</v>
      </c>
      <c r="F12" s="19" t="s">
        <v>2251</v>
      </c>
      <c r="G12" s="19" t="s">
        <v>2263</v>
      </c>
      <c r="H12" s="19" t="s">
        <v>2264</v>
      </c>
      <c r="I12" s="19" t="s">
        <v>2254</v>
      </c>
      <c r="J12" s="19" t="s">
        <v>2265</v>
      </c>
    </row>
    <row r="13" s="9" customFormat="1" ht="30" customHeight="1" spans="1:10">
      <c r="A13" s="17"/>
      <c r="B13" s="17"/>
      <c r="C13" s="18" t="s">
        <v>2266</v>
      </c>
      <c r="D13" s="18" t="s">
        <v>2248</v>
      </c>
      <c r="E13" s="18" t="s">
        <v>2248</v>
      </c>
      <c r="F13" s="19" t="s">
        <v>2248</v>
      </c>
      <c r="G13" s="19"/>
      <c r="H13" s="19" t="s">
        <v>2248</v>
      </c>
      <c r="I13" s="19" t="s">
        <v>2248</v>
      </c>
      <c r="J13" s="19"/>
    </row>
    <row r="14" s="9" customFormat="1" ht="35" customHeight="1" spans="1:10">
      <c r="A14" s="17"/>
      <c r="B14" s="17"/>
      <c r="C14" s="18" t="s">
        <v>2248</v>
      </c>
      <c r="D14" s="18" t="s">
        <v>2267</v>
      </c>
      <c r="E14" s="18" t="s">
        <v>2248</v>
      </c>
      <c r="F14" s="19" t="s">
        <v>2248</v>
      </c>
      <c r="G14" s="19"/>
      <c r="H14" s="19" t="s">
        <v>2248</v>
      </c>
      <c r="I14" s="19" t="s">
        <v>2248</v>
      </c>
      <c r="J14" s="19"/>
    </row>
    <row r="15" s="9" customFormat="1" ht="54" customHeight="1" spans="1:10">
      <c r="A15" s="17"/>
      <c r="B15" s="17"/>
      <c r="C15" s="18" t="s">
        <v>2248</v>
      </c>
      <c r="D15" s="18" t="s">
        <v>2248</v>
      </c>
      <c r="E15" s="18" t="s">
        <v>2268</v>
      </c>
      <c r="F15" s="19" t="s">
        <v>2269</v>
      </c>
      <c r="G15" s="19" t="s">
        <v>2270</v>
      </c>
      <c r="H15" s="19" t="s">
        <v>2271</v>
      </c>
      <c r="I15" s="19" t="s">
        <v>2272</v>
      </c>
      <c r="J15" s="19" t="s">
        <v>2273</v>
      </c>
    </row>
    <row r="16" s="9" customFormat="1" ht="32" customHeight="1" spans="1:10">
      <c r="A16" s="17"/>
      <c r="B16" s="17"/>
      <c r="C16" s="18" t="s">
        <v>2274</v>
      </c>
      <c r="D16" s="18" t="s">
        <v>2248</v>
      </c>
      <c r="E16" s="18" t="s">
        <v>2248</v>
      </c>
      <c r="F16" s="19" t="s">
        <v>2248</v>
      </c>
      <c r="G16" s="19"/>
      <c r="H16" s="19" t="s">
        <v>2248</v>
      </c>
      <c r="I16" s="19" t="s">
        <v>2248</v>
      </c>
      <c r="J16" s="19"/>
    </row>
    <row r="17" s="9" customFormat="1" ht="37" customHeight="1" spans="1:10">
      <c r="A17" s="17"/>
      <c r="B17" s="17"/>
      <c r="C17" s="18" t="s">
        <v>2248</v>
      </c>
      <c r="D17" s="18" t="s">
        <v>2275</v>
      </c>
      <c r="E17" s="18" t="s">
        <v>2248</v>
      </c>
      <c r="F17" s="19" t="s">
        <v>2248</v>
      </c>
      <c r="G17" s="19"/>
      <c r="H17" s="19" t="s">
        <v>2248</v>
      </c>
      <c r="I17" s="19" t="s">
        <v>2248</v>
      </c>
      <c r="J17" s="19"/>
    </row>
    <row r="18" s="9" customFormat="1" ht="27" customHeight="1" spans="1:10">
      <c r="A18" s="17"/>
      <c r="B18" s="17"/>
      <c r="C18" s="18" t="s">
        <v>2248</v>
      </c>
      <c r="D18" s="18" t="s">
        <v>2248</v>
      </c>
      <c r="E18" s="18" t="s">
        <v>2276</v>
      </c>
      <c r="F18" s="19" t="s">
        <v>2251</v>
      </c>
      <c r="G18" s="19" t="s">
        <v>2277</v>
      </c>
      <c r="H18" s="19" t="s">
        <v>2259</v>
      </c>
      <c r="I18" s="19" t="s">
        <v>2254</v>
      </c>
      <c r="J18" s="19" t="s">
        <v>2278</v>
      </c>
    </row>
    <row r="19" s="12" customFormat="1" ht="21" customHeight="1" spans="1:10">
      <c r="A19" s="17" t="s">
        <v>2279</v>
      </c>
      <c r="B19" s="17" t="s">
        <v>2280</v>
      </c>
      <c r="C19" s="18" t="s">
        <v>2247</v>
      </c>
      <c r="D19" s="18" t="s">
        <v>2248</v>
      </c>
      <c r="E19" s="18" t="s">
        <v>2248</v>
      </c>
      <c r="F19" s="19" t="s">
        <v>2248</v>
      </c>
      <c r="G19" s="19"/>
      <c r="H19" s="19" t="s">
        <v>2248</v>
      </c>
      <c r="I19" s="19" t="s">
        <v>2248</v>
      </c>
      <c r="J19" s="19"/>
    </row>
    <row r="20" s="12" customFormat="1" ht="23" customHeight="1" spans="1:10">
      <c r="A20" s="17"/>
      <c r="B20" s="17"/>
      <c r="C20" s="18" t="s">
        <v>2248</v>
      </c>
      <c r="D20" s="18" t="s">
        <v>2249</v>
      </c>
      <c r="E20" s="18" t="s">
        <v>2248</v>
      </c>
      <c r="F20" s="19" t="s">
        <v>2248</v>
      </c>
      <c r="G20" s="19"/>
      <c r="H20" s="19" t="s">
        <v>2248</v>
      </c>
      <c r="I20" s="19" t="s">
        <v>2248</v>
      </c>
      <c r="J20" s="19"/>
    </row>
    <row r="21" s="12" customFormat="1" ht="61" customHeight="1" spans="1:10">
      <c r="A21" s="17"/>
      <c r="B21" s="17"/>
      <c r="C21" s="18" t="s">
        <v>2248</v>
      </c>
      <c r="D21" s="18" t="s">
        <v>2248</v>
      </c>
      <c r="E21" s="18" t="s">
        <v>2281</v>
      </c>
      <c r="F21" s="19" t="s">
        <v>2251</v>
      </c>
      <c r="G21" s="19" t="s">
        <v>2282</v>
      </c>
      <c r="H21" s="19" t="s">
        <v>2283</v>
      </c>
      <c r="I21" s="19" t="s">
        <v>2254</v>
      </c>
      <c r="J21" s="19" t="s">
        <v>2284</v>
      </c>
    </row>
    <row r="22" s="12" customFormat="1" ht="57" customHeight="1" spans="1:10">
      <c r="A22" s="17"/>
      <c r="B22" s="17"/>
      <c r="C22" s="18" t="s">
        <v>2248</v>
      </c>
      <c r="D22" s="18" t="s">
        <v>2248</v>
      </c>
      <c r="E22" s="18" t="s">
        <v>2285</v>
      </c>
      <c r="F22" s="19" t="s">
        <v>2286</v>
      </c>
      <c r="G22" s="19" t="s">
        <v>2287</v>
      </c>
      <c r="H22" s="19" t="s">
        <v>2288</v>
      </c>
      <c r="I22" s="19" t="s">
        <v>2254</v>
      </c>
      <c r="J22" s="19" t="s">
        <v>2284</v>
      </c>
    </row>
    <row r="23" s="12" customFormat="1" ht="26" customHeight="1" spans="1:10">
      <c r="A23" s="17"/>
      <c r="B23" s="17"/>
      <c r="C23" s="18" t="s">
        <v>2248</v>
      </c>
      <c r="D23" s="18" t="s">
        <v>2256</v>
      </c>
      <c r="E23" s="18" t="s">
        <v>2248</v>
      </c>
      <c r="F23" s="19" t="s">
        <v>2248</v>
      </c>
      <c r="G23" s="19"/>
      <c r="H23" s="19" t="s">
        <v>2248</v>
      </c>
      <c r="I23" s="19" t="s">
        <v>2248</v>
      </c>
      <c r="J23" s="19"/>
    </row>
    <row r="24" s="12" customFormat="1" ht="62" customHeight="1" spans="1:10">
      <c r="A24" s="17"/>
      <c r="B24" s="17"/>
      <c r="C24" s="18" t="s">
        <v>2248</v>
      </c>
      <c r="D24" s="18" t="s">
        <v>2248</v>
      </c>
      <c r="E24" s="18" t="s">
        <v>2289</v>
      </c>
      <c r="F24" s="19" t="s">
        <v>2251</v>
      </c>
      <c r="G24" s="19" t="s">
        <v>2290</v>
      </c>
      <c r="H24" s="19" t="s">
        <v>2259</v>
      </c>
      <c r="I24" s="19" t="s">
        <v>2254</v>
      </c>
      <c r="J24" s="19" t="s">
        <v>2291</v>
      </c>
    </row>
    <row r="25" s="12" customFormat="1" ht="31" customHeight="1" spans="1:10">
      <c r="A25" s="17"/>
      <c r="B25" s="17"/>
      <c r="C25" s="18" t="s">
        <v>2248</v>
      </c>
      <c r="D25" s="18" t="s">
        <v>2261</v>
      </c>
      <c r="E25" s="18" t="s">
        <v>2248</v>
      </c>
      <c r="F25" s="19" t="s">
        <v>2248</v>
      </c>
      <c r="G25" s="19"/>
      <c r="H25" s="19" t="s">
        <v>2248</v>
      </c>
      <c r="I25" s="19" t="s">
        <v>2248</v>
      </c>
      <c r="J25" s="19"/>
    </row>
    <row r="26" s="12" customFormat="1" ht="48" customHeight="1" spans="1:10">
      <c r="A26" s="17"/>
      <c r="B26" s="17"/>
      <c r="C26" s="18" t="s">
        <v>2248</v>
      </c>
      <c r="D26" s="18" t="s">
        <v>2248</v>
      </c>
      <c r="E26" s="18" t="s">
        <v>2292</v>
      </c>
      <c r="F26" s="19" t="s">
        <v>2269</v>
      </c>
      <c r="G26" s="19" t="s">
        <v>2293</v>
      </c>
      <c r="H26" s="19" t="s">
        <v>2294</v>
      </c>
      <c r="I26" s="19" t="s">
        <v>2254</v>
      </c>
      <c r="J26" s="19" t="s">
        <v>2295</v>
      </c>
    </row>
    <row r="27" s="12" customFormat="1" ht="26" customHeight="1" spans="1:10">
      <c r="A27" s="17"/>
      <c r="B27" s="17"/>
      <c r="C27" s="18" t="s">
        <v>2266</v>
      </c>
      <c r="D27" s="18" t="s">
        <v>2248</v>
      </c>
      <c r="E27" s="18" t="s">
        <v>2248</v>
      </c>
      <c r="F27" s="19" t="s">
        <v>2248</v>
      </c>
      <c r="G27" s="19"/>
      <c r="H27" s="19" t="s">
        <v>2248</v>
      </c>
      <c r="I27" s="19" t="s">
        <v>2248</v>
      </c>
      <c r="J27" s="19"/>
    </row>
    <row r="28" s="12" customFormat="1" ht="27" customHeight="1" spans="1:10">
      <c r="A28" s="17"/>
      <c r="B28" s="17"/>
      <c r="C28" s="18" t="s">
        <v>2248</v>
      </c>
      <c r="D28" s="18" t="s">
        <v>2296</v>
      </c>
      <c r="E28" s="18" t="s">
        <v>2248</v>
      </c>
      <c r="F28" s="19" t="s">
        <v>2248</v>
      </c>
      <c r="G28" s="19"/>
      <c r="H28" s="19" t="s">
        <v>2248</v>
      </c>
      <c r="I28" s="19" t="s">
        <v>2248</v>
      </c>
      <c r="J28" s="19"/>
    </row>
    <row r="29" s="12" customFormat="1" ht="108" customHeight="1" spans="1:10">
      <c r="A29" s="17"/>
      <c r="B29" s="17"/>
      <c r="C29" s="18" t="s">
        <v>2248</v>
      </c>
      <c r="D29" s="18" t="s">
        <v>2248</v>
      </c>
      <c r="E29" s="18" t="s">
        <v>2297</v>
      </c>
      <c r="F29" s="19" t="s">
        <v>2269</v>
      </c>
      <c r="G29" s="19" t="s">
        <v>2298</v>
      </c>
      <c r="H29" s="19" t="s">
        <v>2271</v>
      </c>
      <c r="I29" s="19" t="s">
        <v>2272</v>
      </c>
      <c r="J29" s="19" t="s">
        <v>2299</v>
      </c>
    </row>
    <row r="30" s="12" customFormat="1" ht="29" customHeight="1" spans="1:10">
      <c r="A30" s="17"/>
      <c r="B30" s="17"/>
      <c r="C30" s="18" t="s">
        <v>2274</v>
      </c>
      <c r="D30" s="18" t="s">
        <v>2248</v>
      </c>
      <c r="E30" s="18" t="s">
        <v>2248</v>
      </c>
      <c r="F30" s="19" t="s">
        <v>2248</v>
      </c>
      <c r="G30" s="19"/>
      <c r="H30" s="19" t="s">
        <v>2248</v>
      </c>
      <c r="I30" s="19" t="s">
        <v>2248</v>
      </c>
      <c r="J30" s="19"/>
    </row>
    <row r="31" s="12" customFormat="1" ht="27" customHeight="1" spans="1:10">
      <c r="A31" s="17"/>
      <c r="B31" s="17"/>
      <c r="C31" s="18" t="s">
        <v>2248</v>
      </c>
      <c r="D31" s="18" t="s">
        <v>2300</v>
      </c>
      <c r="E31" s="18" t="s">
        <v>2248</v>
      </c>
      <c r="F31" s="19" t="s">
        <v>2248</v>
      </c>
      <c r="G31" s="19"/>
      <c r="H31" s="19" t="s">
        <v>2248</v>
      </c>
      <c r="I31" s="19" t="s">
        <v>2248</v>
      </c>
      <c r="J31" s="19"/>
    </row>
    <row r="32" s="12" customFormat="1" ht="60" customHeight="1" spans="1:10">
      <c r="A32" s="17"/>
      <c r="B32" s="17"/>
      <c r="C32" s="18" t="s">
        <v>2248</v>
      </c>
      <c r="D32" s="18" t="s">
        <v>2248</v>
      </c>
      <c r="E32" s="18" t="s">
        <v>2301</v>
      </c>
      <c r="F32" s="19" t="s">
        <v>2251</v>
      </c>
      <c r="G32" s="19" t="s">
        <v>2277</v>
      </c>
      <c r="H32" s="19" t="s">
        <v>2259</v>
      </c>
      <c r="I32" s="19" t="s">
        <v>2254</v>
      </c>
      <c r="J32" s="19" t="s">
        <v>2302</v>
      </c>
    </row>
    <row r="33" s="9" customFormat="1" ht="24" customHeight="1" spans="1:10">
      <c r="A33" s="17" t="s">
        <v>2303</v>
      </c>
      <c r="B33" s="17" t="s">
        <v>2304</v>
      </c>
      <c r="C33" s="18" t="s">
        <v>2247</v>
      </c>
      <c r="D33" s="18" t="s">
        <v>2248</v>
      </c>
      <c r="E33" s="18" t="s">
        <v>2248</v>
      </c>
      <c r="F33" s="19" t="s">
        <v>2248</v>
      </c>
      <c r="G33" s="19"/>
      <c r="H33" s="19" t="s">
        <v>2248</v>
      </c>
      <c r="I33" s="19" t="s">
        <v>2248</v>
      </c>
      <c r="J33" s="19"/>
    </row>
    <row r="34" s="9" customFormat="1" ht="20" customHeight="1" spans="1:10">
      <c r="A34" s="17"/>
      <c r="B34" s="17"/>
      <c r="C34" s="18" t="s">
        <v>2248</v>
      </c>
      <c r="D34" s="18" t="s">
        <v>2249</v>
      </c>
      <c r="E34" s="18" t="s">
        <v>2248</v>
      </c>
      <c r="F34" s="19" t="s">
        <v>2248</v>
      </c>
      <c r="G34" s="19"/>
      <c r="H34" s="19" t="s">
        <v>2248</v>
      </c>
      <c r="I34" s="19" t="s">
        <v>2248</v>
      </c>
      <c r="J34" s="19"/>
    </row>
    <row r="35" s="9" customFormat="1" ht="45" customHeight="1" spans="1:10">
      <c r="A35" s="17"/>
      <c r="B35" s="17"/>
      <c r="C35" s="18" t="s">
        <v>2248</v>
      </c>
      <c r="D35" s="18" t="s">
        <v>2248</v>
      </c>
      <c r="E35" s="18" t="s">
        <v>2305</v>
      </c>
      <c r="F35" s="19" t="s">
        <v>2251</v>
      </c>
      <c r="G35" s="19" t="s">
        <v>2306</v>
      </c>
      <c r="H35" s="19" t="s">
        <v>2307</v>
      </c>
      <c r="I35" s="19" t="s">
        <v>2254</v>
      </c>
      <c r="J35" s="19" t="s">
        <v>2308</v>
      </c>
    </row>
    <row r="36" s="9" customFormat="1" ht="49" customHeight="1" spans="1:10">
      <c r="A36" s="17"/>
      <c r="B36" s="17"/>
      <c r="C36" s="18" t="s">
        <v>2248</v>
      </c>
      <c r="D36" s="18" t="s">
        <v>2248</v>
      </c>
      <c r="E36" s="18" t="s">
        <v>2309</v>
      </c>
      <c r="F36" s="19" t="s">
        <v>2251</v>
      </c>
      <c r="G36" s="19" t="s">
        <v>2310</v>
      </c>
      <c r="H36" s="19" t="s">
        <v>2311</v>
      </c>
      <c r="I36" s="19" t="s">
        <v>2254</v>
      </c>
      <c r="J36" s="19" t="s">
        <v>2312</v>
      </c>
    </row>
    <row r="37" s="9" customFormat="1" ht="39" customHeight="1" spans="1:10">
      <c r="A37" s="17"/>
      <c r="B37" s="17"/>
      <c r="C37" s="18" t="s">
        <v>2248</v>
      </c>
      <c r="D37" s="18" t="s">
        <v>2248</v>
      </c>
      <c r="E37" s="18" t="s">
        <v>2313</v>
      </c>
      <c r="F37" s="19" t="s">
        <v>2251</v>
      </c>
      <c r="G37" s="19" t="s">
        <v>2314</v>
      </c>
      <c r="H37" s="19" t="s">
        <v>2315</v>
      </c>
      <c r="I37" s="19" t="s">
        <v>2254</v>
      </c>
      <c r="J37" s="19" t="s">
        <v>2316</v>
      </c>
    </row>
    <row r="38" s="9" customFormat="1" ht="36" customHeight="1" spans="1:10">
      <c r="A38" s="17"/>
      <c r="B38" s="17"/>
      <c r="C38" s="18" t="s">
        <v>2248</v>
      </c>
      <c r="D38" s="18" t="s">
        <v>2248</v>
      </c>
      <c r="E38" s="18" t="s">
        <v>2317</v>
      </c>
      <c r="F38" s="19" t="s">
        <v>2251</v>
      </c>
      <c r="G38" s="19" t="s">
        <v>2318</v>
      </c>
      <c r="H38" s="19" t="s">
        <v>2315</v>
      </c>
      <c r="I38" s="19" t="s">
        <v>2254</v>
      </c>
      <c r="J38" s="19" t="s">
        <v>2319</v>
      </c>
    </row>
    <row r="39" s="9" customFormat="1" ht="24" customHeight="1" spans="1:10">
      <c r="A39" s="17"/>
      <c r="B39" s="17"/>
      <c r="C39" s="18" t="s">
        <v>2248</v>
      </c>
      <c r="D39" s="18" t="s">
        <v>2248</v>
      </c>
      <c r="E39" s="18" t="s">
        <v>2320</v>
      </c>
      <c r="F39" s="19" t="s">
        <v>2251</v>
      </c>
      <c r="G39" s="19" t="s">
        <v>2321</v>
      </c>
      <c r="H39" s="19" t="s">
        <v>2315</v>
      </c>
      <c r="I39" s="19" t="s">
        <v>2254</v>
      </c>
      <c r="J39" s="19" t="s">
        <v>2322</v>
      </c>
    </row>
    <row r="40" s="9" customFormat="1" ht="35" customHeight="1" spans="1:10">
      <c r="A40" s="17"/>
      <c r="B40" s="17"/>
      <c r="C40" s="18" t="s">
        <v>2248</v>
      </c>
      <c r="D40" s="18" t="s">
        <v>2248</v>
      </c>
      <c r="E40" s="18" t="s">
        <v>2323</v>
      </c>
      <c r="F40" s="19" t="s">
        <v>2251</v>
      </c>
      <c r="G40" s="19" t="s">
        <v>2324</v>
      </c>
      <c r="H40" s="19" t="s">
        <v>2315</v>
      </c>
      <c r="I40" s="19" t="s">
        <v>2254</v>
      </c>
      <c r="J40" s="19" t="s">
        <v>2325</v>
      </c>
    </row>
    <row r="41" s="9" customFormat="1" ht="24" customHeight="1" spans="1:10">
      <c r="A41" s="17"/>
      <c r="B41" s="17"/>
      <c r="C41" s="18" t="s">
        <v>2248</v>
      </c>
      <c r="D41" s="18" t="s">
        <v>2248</v>
      </c>
      <c r="E41" s="18" t="s">
        <v>2326</v>
      </c>
      <c r="F41" s="19" t="s">
        <v>2251</v>
      </c>
      <c r="G41" s="19" t="s">
        <v>2327</v>
      </c>
      <c r="H41" s="19" t="s">
        <v>2315</v>
      </c>
      <c r="I41" s="19" t="s">
        <v>2254</v>
      </c>
      <c r="J41" s="19" t="s">
        <v>2328</v>
      </c>
    </row>
    <row r="42" s="9" customFormat="1" ht="25" customHeight="1" spans="1:10">
      <c r="A42" s="17"/>
      <c r="B42" s="17"/>
      <c r="C42" s="18" t="s">
        <v>2248</v>
      </c>
      <c r="D42" s="18" t="s">
        <v>2248</v>
      </c>
      <c r="E42" s="18" t="s">
        <v>2329</v>
      </c>
      <c r="F42" s="19" t="s">
        <v>2251</v>
      </c>
      <c r="G42" s="19" t="s">
        <v>2330</v>
      </c>
      <c r="H42" s="19" t="s">
        <v>2315</v>
      </c>
      <c r="I42" s="19" t="s">
        <v>2254</v>
      </c>
      <c r="J42" s="19" t="s">
        <v>2331</v>
      </c>
    </row>
    <row r="43" s="9" customFormat="1" ht="45" customHeight="1" spans="1:10">
      <c r="A43" s="17"/>
      <c r="B43" s="17"/>
      <c r="C43" s="18" t="s">
        <v>2248</v>
      </c>
      <c r="D43" s="18" t="s">
        <v>2248</v>
      </c>
      <c r="E43" s="18" t="s">
        <v>2332</v>
      </c>
      <c r="F43" s="19" t="s">
        <v>2251</v>
      </c>
      <c r="G43" s="19" t="s">
        <v>2333</v>
      </c>
      <c r="H43" s="19" t="s">
        <v>2315</v>
      </c>
      <c r="I43" s="19" t="s">
        <v>2254</v>
      </c>
      <c r="J43" s="19" t="s">
        <v>2334</v>
      </c>
    </row>
    <row r="44" s="9" customFormat="1" ht="32" customHeight="1" spans="1:10">
      <c r="A44" s="17"/>
      <c r="B44" s="17"/>
      <c r="C44" s="18" t="s">
        <v>2248</v>
      </c>
      <c r="D44" s="18" t="s">
        <v>2256</v>
      </c>
      <c r="E44" s="18" t="s">
        <v>2248</v>
      </c>
      <c r="F44" s="19" t="s">
        <v>2248</v>
      </c>
      <c r="G44" s="19"/>
      <c r="H44" s="19" t="s">
        <v>2248</v>
      </c>
      <c r="I44" s="19" t="s">
        <v>2248</v>
      </c>
      <c r="J44" s="19"/>
    </row>
    <row r="45" s="9" customFormat="1" ht="32" customHeight="1" spans="1:10">
      <c r="A45" s="17"/>
      <c r="B45" s="17"/>
      <c r="C45" s="18" t="s">
        <v>2248</v>
      </c>
      <c r="D45" s="18" t="s">
        <v>2248</v>
      </c>
      <c r="E45" s="18" t="s">
        <v>2335</v>
      </c>
      <c r="F45" s="19" t="s">
        <v>2251</v>
      </c>
      <c r="G45" s="19" t="s">
        <v>2277</v>
      </c>
      <c r="H45" s="19" t="s">
        <v>2259</v>
      </c>
      <c r="I45" s="19" t="s">
        <v>2254</v>
      </c>
      <c r="J45" s="19" t="s">
        <v>2336</v>
      </c>
    </row>
    <row r="46" s="9" customFormat="1" ht="32" customHeight="1" spans="1:10">
      <c r="A46" s="17"/>
      <c r="B46" s="17"/>
      <c r="C46" s="18" t="s">
        <v>2248</v>
      </c>
      <c r="D46" s="18" t="s">
        <v>2248</v>
      </c>
      <c r="E46" s="18" t="s">
        <v>2337</v>
      </c>
      <c r="F46" s="19" t="s">
        <v>2251</v>
      </c>
      <c r="G46" s="19" t="s">
        <v>2277</v>
      </c>
      <c r="H46" s="19" t="s">
        <v>2259</v>
      </c>
      <c r="I46" s="19" t="s">
        <v>2254</v>
      </c>
      <c r="J46" s="19" t="s">
        <v>2338</v>
      </c>
    </row>
    <row r="47" s="9" customFormat="1" ht="32" customHeight="1" spans="1:10">
      <c r="A47" s="17"/>
      <c r="B47" s="17"/>
      <c r="C47" s="18" t="s">
        <v>2248</v>
      </c>
      <c r="D47" s="18" t="s">
        <v>2248</v>
      </c>
      <c r="E47" s="18" t="s">
        <v>2339</v>
      </c>
      <c r="F47" s="19" t="s">
        <v>2251</v>
      </c>
      <c r="G47" s="19" t="s">
        <v>2290</v>
      </c>
      <c r="H47" s="19" t="s">
        <v>2259</v>
      </c>
      <c r="I47" s="19" t="s">
        <v>2254</v>
      </c>
      <c r="J47" s="19" t="s">
        <v>2340</v>
      </c>
    </row>
    <row r="48" s="9" customFormat="1" ht="32" customHeight="1" spans="1:10">
      <c r="A48" s="17"/>
      <c r="B48" s="17"/>
      <c r="C48" s="18" t="s">
        <v>2266</v>
      </c>
      <c r="D48" s="18" t="s">
        <v>2248</v>
      </c>
      <c r="E48" s="18" t="s">
        <v>2248</v>
      </c>
      <c r="F48" s="19" t="s">
        <v>2248</v>
      </c>
      <c r="G48" s="19"/>
      <c r="H48" s="19" t="s">
        <v>2248</v>
      </c>
      <c r="I48" s="19" t="s">
        <v>2248</v>
      </c>
      <c r="J48" s="19"/>
    </row>
    <row r="49" s="9" customFormat="1" ht="32" customHeight="1" spans="1:10">
      <c r="A49" s="17"/>
      <c r="B49" s="17"/>
      <c r="C49" s="18" t="s">
        <v>2248</v>
      </c>
      <c r="D49" s="18" t="s">
        <v>2267</v>
      </c>
      <c r="E49" s="18" t="s">
        <v>2248</v>
      </c>
      <c r="F49" s="19" t="s">
        <v>2248</v>
      </c>
      <c r="G49" s="19"/>
      <c r="H49" s="19" t="s">
        <v>2248</v>
      </c>
      <c r="I49" s="19" t="s">
        <v>2248</v>
      </c>
      <c r="J49" s="19"/>
    </row>
    <row r="50" s="9" customFormat="1" ht="18" customHeight="1" spans="1:10">
      <c r="A50" s="17"/>
      <c r="B50" s="17"/>
      <c r="C50" s="18" t="s">
        <v>2248</v>
      </c>
      <c r="D50" s="18" t="s">
        <v>2248</v>
      </c>
      <c r="E50" s="18" t="s">
        <v>2341</v>
      </c>
      <c r="F50" s="19" t="s">
        <v>2251</v>
      </c>
      <c r="G50" s="19" t="s">
        <v>2277</v>
      </c>
      <c r="H50" s="19" t="s">
        <v>2259</v>
      </c>
      <c r="I50" s="19" t="s">
        <v>2254</v>
      </c>
      <c r="J50" s="19" t="s">
        <v>2342</v>
      </c>
    </row>
    <row r="51" s="9" customFormat="1" ht="32" customHeight="1" spans="1:10">
      <c r="A51" s="17"/>
      <c r="B51" s="17"/>
      <c r="C51" s="18" t="s">
        <v>2248</v>
      </c>
      <c r="D51" s="18" t="s">
        <v>2248</v>
      </c>
      <c r="E51" s="18" t="s">
        <v>2343</v>
      </c>
      <c r="F51" s="19" t="s">
        <v>2269</v>
      </c>
      <c r="G51" s="19" t="s">
        <v>2344</v>
      </c>
      <c r="H51" s="19" t="s">
        <v>2345</v>
      </c>
      <c r="I51" s="19" t="s">
        <v>2272</v>
      </c>
      <c r="J51" s="19" t="s">
        <v>2346</v>
      </c>
    </row>
    <row r="52" s="9" customFormat="1" ht="20" customHeight="1" spans="1:10">
      <c r="A52" s="17"/>
      <c r="B52" s="17"/>
      <c r="C52" s="18" t="s">
        <v>2274</v>
      </c>
      <c r="D52" s="18" t="s">
        <v>2248</v>
      </c>
      <c r="E52" s="18" t="s">
        <v>2248</v>
      </c>
      <c r="F52" s="19" t="s">
        <v>2248</v>
      </c>
      <c r="G52" s="19"/>
      <c r="H52" s="19" t="s">
        <v>2248</v>
      </c>
      <c r="I52" s="19" t="s">
        <v>2248</v>
      </c>
      <c r="J52" s="19"/>
    </row>
    <row r="53" s="9" customFormat="1" ht="28" customHeight="1" spans="1:10">
      <c r="A53" s="17"/>
      <c r="B53" s="17"/>
      <c r="C53" s="18" t="s">
        <v>2248</v>
      </c>
      <c r="D53" s="18" t="s">
        <v>2275</v>
      </c>
      <c r="E53" s="18" t="s">
        <v>2248</v>
      </c>
      <c r="F53" s="19" t="s">
        <v>2248</v>
      </c>
      <c r="G53" s="19"/>
      <c r="H53" s="19" t="s">
        <v>2248</v>
      </c>
      <c r="I53" s="19" t="s">
        <v>2248</v>
      </c>
      <c r="J53" s="19"/>
    </row>
    <row r="54" s="9" customFormat="1" ht="31" customHeight="1" spans="1:10">
      <c r="A54" s="17"/>
      <c r="B54" s="17"/>
      <c r="C54" s="18" t="s">
        <v>2248</v>
      </c>
      <c r="D54" s="18" t="s">
        <v>2248</v>
      </c>
      <c r="E54" s="18" t="s">
        <v>2347</v>
      </c>
      <c r="F54" s="19" t="s">
        <v>2251</v>
      </c>
      <c r="G54" s="19" t="s">
        <v>2277</v>
      </c>
      <c r="H54" s="19" t="s">
        <v>2259</v>
      </c>
      <c r="I54" s="19" t="s">
        <v>2254</v>
      </c>
      <c r="J54" s="19" t="s">
        <v>2348</v>
      </c>
    </row>
    <row r="55" s="9" customFormat="1" ht="24" customHeight="1" spans="1:10">
      <c r="A55" s="17" t="s">
        <v>2349</v>
      </c>
      <c r="B55" s="17" t="s">
        <v>2350</v>
      </c>
      <c r="C55" s="18" t="s">
        <v>2247</v>
      </c>
      <c r="D55" s="18" t="s">
        <v>2248</v>
      </c>
      <c r="E55" s="18" t="s">
        <v>2248</v>
      </c>
      <c r="F55" s="19" t="s">
        <v>2248</v>
      </c>
      <c r="G55" s="19"/>
      <c r="H55" s="19" t="s">
        <v>2248</v>
      </c>
      <c r="I55" s="19" t="s">
        <v>2248</v>
      </c>
      <c r="J55" s="19"/>
    </row>
    <row r="56" s="9" customFormat="1" ht="24" customHeight="1" spans="1:10">
      <c r="A56" s="17"/>
      <c r="B56" s="17"/>
      <c r="C56" s="18" t="s">
        <v>2248</v>
      </c>
      <c r="D56" s="18" t="s">
        <v>2249</v>
      </c>
      <c r="E56" s="18" t="s">
        <v>2248</v>
      </c>
      <c r="F56" s="19" t="s">
        <v>2248</v>
      </c>
      <c r="G56" s="19"/>
      <c r="H56" s="19" t="s">
        <v>2248</v>
      </c>
      <c r="I56" s="19" t="s">
        <v>2248</v>
      </c>
      <c r="J56" s="19"/>
    </row>
    <row r="57" s="9" customFormat="1" ht="34" customHeight="1" spans="1:10">
      <c r="A57" s="17"/>
      <c r="B57" s="17"/>
      <c r="C57" s="18" t="s">
        <v>2248</v>
      </c>
      <c r="D57" s="18" t="s">
        <v>2248</v>
      </c>
      <c r="E57" s="18" t="s">
        <v>2351</v>
      </c>
      <c r="F57" s="19" t="s">
        <v>2269</v>
      </c>
      <c r="G57" s="19" t="s">
        <v>2352</v>
      </c>
      <c r="H57" s="19" t="s">
        <v>2353</v>
      </c>
      <c r="I57" s="19" t="s">
        <v>2254</v>
      </c>
      <c r="J57" s="19" t="s">
        <v>2354</v>
      </c>
    </row>
    <row r="58" s="9" customFormat="1" ht="24" customHeight="1" spans="1:10">
      <c r="A58" s="17"/>
      <c r="B58" s="17"/>
      <c r="C58" s="18" t="s">
        <v>2248</v>
      </c>
      <c r="D58" s="18" t="s">
        <v>2248</v>
      </c>
      <c r="E58" s="18" t="s">
        <v>2355</v>
      </c>
      <c r="F58" s="19" t="s">
        <v>2269</v>
      </c>
      <c r="G58" s="19" t="s">
        <v>2356</v>
      </c>
      <c r="H58" s="19" t="s">
        <v>2353</v>
      </c>
      <c r="I58" s="19" t="s">
        <v>2254</v>
      </c>
      <c r="J58" s="19" t="s">
        <v>2357</v>
      </c>
    </row>
    <row r="59" s="9" customFormat="1" ht="19" customHeight="1" spans="1:10">
      <c r="A59" s="17"/>
      <c r="B59" s="17"/>
      <c r="C59" s="18" t="s">
        <v>2248</v>
      </c>
      <c r="D59" s="18" t="s">
        <v>2248</v>
      </c>
      <c r="E59" s="18" t="s">
        <v>2358</v>
      </c>
      <c r="F59" s="19" t="s">
        <v>2269</v>
      </c>
      <c r="G59" s="19" t="s">
        <v>2359</v>
      </c>
      <c r="H59" s="19" t="s">
        <v>2353</v>
      </c>
      <c r="I59" s="19" t="s">
        <v>2254</v>
      </c>
      <c r="J59" s="19" t="s">
        <v>2360</v>
      </c>
    </row>
    <row r="60" s="9" customFormat="1" ht="24" customHeight="1" spans="1:10">
      <c r="A60" s="17"/>
      <c r="B60" s="17"/>
      <c r="C60" s="18" t="s">
        <v>2248</v>
      </c>
      <c r="D60" s="18" t="s">
        <v>2248</v>
      </c>
      <c r="E60" s="18" t="s">
        <v>2361</v>
      </c>
      <c r="F60" s="19" t="s">
        <v>2269</v>
      </c>
      <c r="G60" s="19" t="s">
        <v>2362</v>
      </c>
      <c r="H60" s="19" t="s">
        <v>2353</v>
      </c>
      <c r="I60" s="19" t="s">
        <v>2254</v>
      </c>
      <c r="J60" s="19" t="s">
        <v>2363</v>
      </c>
    </row>
    <row r="61" s="9" customFormat="1" ht="24" customHeight="1" spans="1:10">
      <c r="A61" s="17"/>
      <c r="B61" s="17"/>
      <c r="C61" s="18" t="s">
        <v>2248</v>
      </c>
      <c r="D61" s="18" t="s">
        <v>2248</v>
      </c>
      <c r="E61" s="18" t="s">
        <v>2364</v>
      </c>
      <c r="F61" s="19" t="s">
        <v>2269</v>
      </c>
      <c r="G61" s="19" t="s">
        <v>2356</v>
      </c>
      <c r="H61" s="19" t="s">
        <v>2353</v>
      </c>
      <c r="I61" s="19" t="s">
        <v>2254</v>
      </c>
      <c r="J61" s="19" t="s">
        <v>2365</v>
      </c>
    </row>
    <row r="62" s="9" customFormat="1" ht="20" customHeight="1" spans="1:10">
      <c r="A62" s="17"/>
      <c r="B62" s="17"/>
      <c r="C62" s="18" t="s">
        <v>2266</v>
      </c>
      <c r="D62" s="18" t="s">
        <v>2248</v>
      </c>
      <c r="E62" s="18" t="s">
        <v>2248</v>
      </c>
      <c r="F62" s="19" t="s">
        <v>2248</v>
      </c>
      <c r="G62" s="19"/>
      <c r="H62" s="19" t="s">
        <v>2248</v>
      </c>
      <c r="I62" s="19" t="s">
        <v>2248</v>
      </c>
      <c r="J62" s="19"/>
    </row>
    <row r="63" s="9" customFormat="1" ht="30" customHeight="1" spans="1:10">
      <c r="A63" s="17"/>
      <c r="B63" s="17"/>
      <c r="C63" s="18" t="s">
        <v>2248</v>
      </c>
      <c r="D63" s="18" t="s">
        <v>2267</v>
      </c>
      <c r="E63" s="18" t="s">
        <v>2248</v>
      </c>
      <c r="F63" s="19" t="s">
        <v>2248</v>
      </c>
      <c r="G63" s="19"/>
      <c r="H63" s="19" t="s">
        <v>2248</v>
      </c>
      <c r="I63" s="19" t="s">
        <v>2248</v>
      </c>
      <c r="J63" s="19"/>
    </row>
    <row r="64" s="9" customFormat="1" ht="24" customHeight="1" spans="1:10">
      <c r="A64" s="17"/>
      <c r="B64" s="17"/>
      <c r="C64" s="18" t="s">
        <v>2248</v>
      </c>
      <c r="D64" s="18" t="s">
        <v>2248</v>
      </c>
      <c r="E64" s="18" t="s">
        <v>2366</v>
      </c>
      <c r="F64" s="19" t="s">
        <v>2269</v>
      </c>
      <c r="G64" s="19" t="s">
        <v>2367</v>
      </c>
      <c r="H64" s="19" t="s">
        <v>2259</v>
      </c>
      <c r="I64" s="19" t="s">
        <v>2272</v>
      </c>
      <c r="J64" s="19" t="s">
        <v>2368</v>
      </c>
    </row>
    <row r="65" s="9" customFormat="1" ht="24" customHeight="1" spans="1:10">
      <c r="A65" s="17"/>
      <c r="B65" s="17"/>
      <c r="C65" s="18" t="s">
        <v>2248</v>
      </c>
      <c r="D65" s="18" t="s">
        <v>2248</v>
      </c>
      <c r="E65" s="18" t="s">
        <v>2369</v>
      </c>
      <c r="F65" s="19" t="s">
        <v>2269</v>
      </c>
      <c r="G65" s="19" t="s">
        <v>2370</v>
      </c>
      <c r="H65" s="19" t="s">
        <v>2259</v>
      </c>
      <c r="I65" s="19" t="s">
        <v>2272</v>
      </c>
      <c r="J65" s="19" t="s">
        <v>2371</v>
      </c>
    </row>
    <row r="66" s="9" customFormat="1" ht="24" customHeight="1" spans="1:10">
      <c r="A66" s="17"/>
      <c r="B66" s="17"/>
      <c r="C66" s="18" t="s">
        <v>2274</v>
      </c>
      <c r="D66" s="18" t="s">
        <v>2248</v>
      </c>
      <c r="E66" s="18" t="s">
        <v>2248</v>
      </c>
      <c r="F66" s="19" t="s">
        <v>2248</v>
      </c>
      <c r="G66" s="19"/>
      <c r="H66" s="19" t="s">
        <v>2248</v>
      </c>
      <c r="I66" s="19" t="s">
        <v>2248</v>
      </c>
      <c r="J66" s="19"/>
    </row>
    <row r="67" s="9" customFormat="1" ht="27" customHeight="1" spans="1:10">
      <c r="A67" s="17"/>
      <c r="B67" s="17"/>
      <c r="C67" s="18" t="s">
        <v>2248</v>
      </c>
      <c r="D67" s="18" t="s">
        <v>2275</v>
      </c>
      <c r="E67" s="18" t="s">
        <v>2248</v>
      </c>
      <c r="F67" s="19" t="s">
        <v>2248</v>
      </c>
      <c r="G67" s="19"/>
      <c r="H67" s="19" t="s">
        <v>2248</v>
      </c>
      <c r="I67" s="19" t="s">
        <v>2248</v>
      </c>
      <c r="J67" s="19"/>
    </row>
    <row r="68" s="9" customFormat="1" ht="29" customHeight="1" spans="1:10">
      <c r="A68" s="17"/>
      <c r="B68" s="17"/>
      <c r="C68" s="18" t="s">
        <v>2248</v>
      </c>
      <c r="D68" s="18" t="s">
        <v>2248</v>
      </c>
      <c r="E68" s="18" t="s">
        <v>2372</v>
      </c>
      <c r="F68" s="19" t="s">
        <v>2251</v>
      </c>
      <c r="G68" s="19" t="s">
        <v>2373</v>
      </c>
      <c r="H68" s="19" t="s">
        <v>2259</v>
      </c>
      <c r="I68" s="19" t="s">
        <v>2254</v>
      </c>
      <c r="J68" s="19" t="s">
        <v>2374</v>
      </c>
    </row>
    <row r="69" s="9" customFormat="1" ht="23" customHeight="1" spans="1:10">
      <c r="A69" s="17" t="s">
        <v>2375</v>
      </c>
      <c r="B69" s="17" t="s">
        <v>2376</v>
      </c>
      <c r="C69" s="18" t="s">
        <v>2247</v>
      </c>
      <c r="D69" s="18" t="s">
        <v>2248</v>
      </c>
      <c r="E69" s="18" t="s">
        <v>2248</v>
      </c>
      <c r="F69" s="19" t="s">
        <v>2248</v>
      </c>
      <c r="G69" s="19"/>
      <c r="H69" s="19" t="s">
        <v>2248</v>
      </c>
      <c r="I69" s="19" t="s">
        <v>2248</v>
      </c>
      <c r="J69" s="19"/>
    </row>
    <row r="70" s="9" customFormat="1" ht="28" customHeight="1" spans="1:10">
      <c r="A70" s="17"/>
      <c r="B70" s="17"/>
      <c r="C70" s="18" t="s">
        <v>2248</v>
      </c>
      <c r="D70" s="18" t="s">
        <v>2249</v>
      </c>
      <c r="E70" s="18" t="s">
        <v>2248</v>
      </c>
      <c r="F70" s="19" t="s">
        <v>2248</v>
      </c>
      <c r="G70" s="19"/>
      <c r="H70" s="19" t="s">
        <v>2248</v>
      </c>
      <c r="I70" s="19" t="s">
        <v>2248</v>
      </c>
      <c r="J70" s="19"/>
    </row>
    <row r="71" s="9" customFormat="1" ht="35" customHeight="1" spans="1:10">
      <c r="A71" s="17"/>
      <c r="B71" s="17"/>
      <c r="C71" s="18" t="s">
        <v>2248</v>
      </c>
      <c r="D71" s="18" t="s">
        <v>2248</v>
      </c>
      <c r="E71" s="18" t="s">
        <v>2377</v>
      </c>
      <c r="F71" s="19" t="s">
        <v>2269</v>
      </c>
      <c r="G71" s="19" t="s">
        <v>2277</v>
      </c>
      <c r="H71" s="19" t="s">
        <v>2378</v>
      </c>
      <c r="I71" s="19" t="s">
        <v>2254</v>
      </c>
      <c r="J71" s="19" t="s">
        <v>2379</v>
      </c>
    </row>
    <row r="72" s="9" customFormat="1" ht="35" customHeight="1" spans="1:10">
      <c r="A72" s="17"/>
      <c r="B72" s="17"/>
      <c r="C72" s="18" t="s">
        <v>2248</v>
      </c>
      <c r="D72" s="18" t="s">
        <v>2256</v>
      </c>
      <c r="E72" s="18" t="s">
        <v>2248</v>
      </c>
      <c r="F72" s="19" t="s">
        <v>2248</v>
      </c>
      <c r="G72" s="19"/>
      <c r="H72" s="19" t="s">
        <v>2248</v>
      </c>
      <c r="I72" s="19" t="s">
        <v>2248</v>
      </c>
      <c r="J72" s="19"/>
    </row>
    <row r="73" s="9" customFormat="1" ht="27" customHeight="1" spans="1:10">
      <c r="A73" s="17"/>
      <c r="B73" s="17"/>
      <c r="C73" s="18" t="s">
        <v>2248</v>
      </c>
      <c r="D73" s="18" t="s">
        <v>2248</v>
      </c>
      <c r="E73" s="18" t="s">
        <v>2380</v>
      </c>
      <c r="F73" s="19" t="s">
        <v>2269</v>
      </c>
      <c r="G73" s="19" t="s">
        <v>2290</v>
      </c>
      <c r="H73" s="19" t="s">
        <v>2259</v>
      </c>
      <c r="I73" s="19" t="s">
        <v>2254</v>
      </c>
      <c r="J73" s="19" t="s">
        <v>2381</v>
      </c>
    </row>
    <row r="74" s="9" customFormat="1" ht="35" customHeight="1" spans="1:10">
      <c r="A74" s="17"/>
      <c r="B74" s="17"/>
      <c r="C74" s="18" t="s">
        <v>2248</v>
      </c>
      <c r="D74" s="18" t="s">
        <v>2382</v>
      </c>
      <c r="E74" s="18" t="s">
        <v>2248</v>
      </c>
      <c r="F74" s="19" t="s">
        <v>2248</v>
      </c>
      <c r="G74" s="19"/>
      <c r="H74" s="19" t="s">
        <v>2248</v>
      </c>
      <c r="I74" s="19" t="s">
        <v>2248</v>
      </c>
      <c r="J74" s="19"/>
    </row>
    <row r="75" s="9" customFormat="1" ht="35" customHeight="1" spans="1:10">
      <c r="A75" s="17"/>
      <c r="B75" s="17"/>
      <c r="C75" s="18" t="s">
        <v>2248</v>
      </c>
      <c r="D75" s="18" t="s">
        <v>2248</v>
      </c>
      <c r="E75" s="18" t="s">
        <v>2383</v>
      </c>
      <c r="F75" s="19" t="s">
        <v>2269</v>
      </c>
      <c r="G75" s="19" t="s">
        <v>2384</v>
      </c>
      <c r="H75" s="19" t="s">
        <v>2385</v>
      </c>
      <c r="I75" s="19" t="s">
        <v>2254</v>
      </c>
      <c r="J75" s="19" t="s">
        <v>2386</v>
      </c>
    </row>
    <row r="76" s="9" customFormat="1" ht="35" customHeight="1" spans="1:10">
      <c r="A76" s="17"/>
      <c r="B76" s="17"/>
      <c r="C76" s="18" t="s">
        <v>2266</v>
      </c>
      <c r="D76" s="18" t="s">
        <v>2248</v>
      </c>
      <c r="E76" s="18" t="s">
        <v>2248</v>
      </c>
      <c r="F76" s="19" t="s">
        <v>2248</v>
      </c>
      <c r="G76" s="19"/>
      <c r="H76" s="19" t="s">
        <v>2248</v>
      </c>
      <c r="I76" s="19" t="s">
        <v>2248</v>
      </c>
      <c r="J76" s="19"/>
    </row>
    <row r="77" s="9" customFormat="1" ht="26" customHeight="1" spans="1:10">
      <c r="A77" s="17"/>
      <c r="B77" s="17"/>
      <c r="C77" s="18" t="s">
        <v>2248</v>
      </c>
      <c r="D77" s="18" t="s">
        <v>2267</v>
      </c>
      <c r="E77" s="18" t="s">
        <v>2248</v>
      </c>
      <c r="F77" s="19" t="s">
        <v>2248</v>
      </c>
      <c r="G77" s="19"/>
      <c r="H77" s="19" t="s">
        <v>2248</v>
      </c>
      <c r="I77" s="19" t="s">
        <v>2248</v>
      </c>
      <c r="J77" s="19"/>
    </row>
    <row r="78" s="9" customFormat="1" ht="38" customHeight="1" spans="1:10">
      <c r="A78" s="17"/>
      <c r="B78" s="17"/>
      <c r="C78" s="18" t="s">
        <v>2248</v>
      </c>
      <c r="D78" s="18" t="s">
        <v>2248</v>
      </c>
      <c r="E78" s="18" t="s">
        <v>2387</v>
      </c>
      <c r="F78" s="19" t="s">
        <v>2269</v>
      </c>
      <c r="G78" s="19" t="s">
        <v>2388</v>
      </c>
      <c r="H78" s="19" t="s">
        <v>2271</v>
      </c>
      <c r="I78" s="19" t="s">
        <v>2272</v>
      </c>
      <c r="J78" s="19" t="s">
        <v>2389</v>
      </c>
    </row>
    <row r="79" s="9" customFormat="1" ht="51" customHeight="1" spans="1:10">
      <c r="A79" s="17"/>
      <c r="B79" s="17"/>
      <c r="C79" s="18" t="s">
        <v>2274</v>
      </c>
      <c r="D79" s="18" t="s">
        <v>2248</v>
      </c>
      <c r="E79" s="18" t="s">
        <v>2248</v>
      </c>
      <c r="F79" s="19" t="s">
        <v>2248</v>
      </c>
      <c r="G79" s="19"/>
      <c r="H79" s="19" t="s">
        <v>2248</v>
      </c>
      <c r="I79" s="19" t="s">
        <v>2248</v>
      </c>
      <c r="J79" s="19"/>
    </row>
    <row r="80" s="9" customFormat="1" ht="24" customHeight="1" spans="1:10">
      <c r="A80" s="17"/>
      <c r="B80" s="17"/>
      <c r="C80" s="18" t="s">
        <v>2248</v>
      </c>
      <c r="D80" s="18" t="s">
        <v>2275</v>
      </c>
      <c r="E80" s="18" t="s">
        <v>2248</v>
      </c>
      <c r="F80" s="19" t="s">
        <v>2248</v>
      </c>
      <c r="G80" s="19"/>
      <c r="H80" s="19" t="s">
        <v>2248</v>
      </c>
      <c r="I80" s="19" t="s">
        <v>2248</v>
      </c>
      <c r="J80" s="19"/>
    </row>
    <row r="81" s="9" customFormat="1" ht="33" customHeight="1" spans="1:10">
      <c r="A81" s="17"/>
      <c r="B81" s="17"/>
      <c r="C81" s="18" t="s">
        <v>2248</v>
      </c>
      <c r="D81" s="18" t="s">
        <v>2248</v>
      </c>
      <c r="E81" s="18" t="s">
        <v>2390</v>
      </c>
      <c r="F81" s="19" t="s">
        <v>2251</v>
      </c>
      <c r="G81" s="19" t="s">
        <v>2258</v>
      </c>
      <c r="H81" s="19" t="s">
        <v>2259</v>
      </c>
      <c r="I81" s="19" t="s">
        <v>2254</v>
      </c>
      <c r="J81" s="19" t="s">
        <v>2391</v>
      </c>
    </row>
    <row r="82" s="9" customFormat="1" ht="29" customHeight="1" spans="1:10">
      <c r="A82" s="17" t="s">
        <v>2392</v>
      </c>
      <c r="B82" s="17" t="s">
        <v>2393</v>
      </c>
      <c r="C82" s="18" t="s">
        <v>2247</v>
      </c>
      <c r="D82" s="18" t="s">
        <v>2248</v>
      </c>
      <c r="E82" s="18" t="s">
        <v>2248</v>
      </c>
      <c r="F82" s="19" t="s">
        <v>2248</v>
      </c>
      <c r="G82" s="19"/>
      <c r="H82" s="19" t="s">
        <v>2248</v>
      </c>
      <c r="I82" s="19" t="s">
        <v>2248</v>
      </c>
      <c r="J82" s="19"/>
    </row>
    <row r="83" s="9" customFormat="1" ht="28" customHeight="1" spans="1:10">
      <c r="A83" s="17"/>
      <c r="B83" s="17"/>
      <c r="C83" s="18" t="s">
        <v>2248</v>
      </c>
      <c r="D83" s="18" t="s">
        <v>2249</v>
      </c>
      <c r="E83" s="18" t="s">
        <v>2248</v>
      </c>
      <c r="F83" s="19" t="s">
        <v>2248</v>
      </c>
      <c r="G83" s="19"/>
      <c r="H83" s="19" t="s">
        <v>2248</v>
      </c>
      <c r="I83" s="19" t="s">
        <v>2248</v>
      </c>
      <c r="J83" s="19"/>
    </row>
    <row r="84" s="9" customFormat="1" ht="58" customHeight="1" spans="1:10">
      <c r="A84" s="17"/>
      <c r="B84" s="17"/>
      <c r="C84" s="18" t="s">
        <v>2248</v>
      </c>
      <c r="D84" s="18" t="s">
        <v>2248</v>
      </c>
      <c r="E84" s="18" t="s">
        <v>2394</v>
      </c>
      <c r="F84" s="19" t="s">
        <v>2286</v>
      </c>
      <c r="G84" s="19" t="s">
        <v>2395</v>
      </c>
      <c r="H84" s="19" t="s">
        <v>2396</v>
      </c>
      <c r="I84" s="19" t="s">
        <v>2254</v>
      </c>
      <c r="J84" s="19" t="s">
        <v>2397</v>
      </c>
    </row>
    <row r="85" s="9" customFormat="1" ht="24" customHeight="1" spans="1:10">
      <c r="A85" s="17"/>
      <c r="B85" s="17"/>
      <c r="C85" s="18" t="s">
        <v>2248</v>
      </c>
      <c r="D85" s="18" t="s">
        <v>2256</v>
      </c>
      <c r="E85" s="18" t="s">
        <v>2248</v>
      </c>
      <c r="F85" s="19" t="s">
        <v>2248</v>
      </c>
      <c r="G85" s="19"/>
      <c r="H85" s="19" t="s">
        <v>2248</v>
      </c>
      <c r="I85" s="19" t="s">
        <v>2248</v>
      </c>
      <c r="J85" s="19"/>
    </row>
    <row r="86" s="9" customFormat="1" ht="60" customHeight="1" spans="1:10">
      <c r="A86" s="17"/>
      <c r="B86" s="17"/>
      <c r="C86" s="18" t="s">
        <v>2248</v>
      </c>
      <c r="D86" s="18" t="s">
        <v>2248</v>
      </c>
      <c r="E86" s="18" t="s">
        <v>2398</v>
      </c>
      <c r="F86" s="19" t="s">
        <v>2269</v>
      </c>
      <c r="G86" s="19" t="s">
        <v>2290</v>
      </c>
      <c r="H86" s="19" t="s">
        <v>2259</v>
      </c>
      <c r="I86" s="19" t="s">
        <v>2254</v>
      </c>
      <c r="J86" s="19" t="s">
        <v>2399</v>
      </c>
    </row>
    <row r="87" s="9" customFormat="1" ht="28" customHeight="1" spans="1:10">
      <c r="A87" s="17"/>
      <c r="B87" s="17"/>
      <c r="C87" s="18" t="s">
        <v>2248</v>
      </c>
      <c r="D87" s="18" t="s">
        <v>2261</v>
      </c>
      <c r="E87" s="18" t="s">
        <v>2248</v>
      </c>
      <c r="F87" s="19" t="s">
        <v>2248</v>
      </c>
      <c r="G87" s="19"/>
      <c r="H87" s="19" t="s">
        <v>2248</v>
      </c>
      <c r="I87" s="19" t="s">
        <v>2248</v>
      </c>
      <c r="J87" s="19"/>
    </row>
    <row r="88" s="9" customFormat="1" ht="51" customHeight="1" spans="1:10">
      <c r="A88" s="17"/>
      <c r="B88" s="17"/>
      <c r="C88" s="18" t="s">
        <v>2248</v>
      </c>
      <c r="D88" s="18" t="s">
        <v>2248</v>
      </c>
      <c r="E88" s="18" t="s">
        <v>2400</v>
      </c>
      <c r="F88" s="19" t="s">
        <v>2286</v>
      </c>
      <c r="G88" s="19" t="s">
        <v>2401</v>
      </c>
      <c r="H88" s="19" t="s">
        <v>2253</v>
      </c>
      <c r="I88" s="19" t="s">
        <v>2254</v>
      </c>
      <c r="J88" s="19" t="s">
        <v>2402</v>
      </c>
    </row>
    <row r="89" s="9" customFormat="1" ht="28" customHeight="1" spans="1:10">
      <c r="A89" s="17"/>
      <c r="B89" s="17"/>
      <c r="C89" s="18" t="s">
        <v>2266</v>
      </c>
      <c r="D89" s="18" t="s">
        <v>2248</v>
      </c>
      <c r="E89" s="18" t="s">
        <v>2248</v>
      </c>
      <c r="F89" s="19" t="s">
        <v>2248</v>
      </c>
      <c r="G89" s="19"/>
      <c r="H89" s="19" t="s">
        <v>2248</v>
      </c>
      <c r="I89" s="19" t="s">
        <v>2248</v>
      </c>
      <c r="J89" s="19"/>
    </row>
    <row r="90" s="9" customFormat="1" ht="25" customHeight="1" spans="1:10">
      <c r="A90" s="17"/>
      <c r="B90" s="17"/>
      <c r="C90" s="18" t="s">
        <v>2248</v>
      </c>
      <c r="D90" s="18" t="s">
        <v>2296</v>
      </c>
      <c r="E90" s="18" t="s">
        <v>2248</v>
      </c>
      <c r="F90" s="19" t="s">
        <v>2248</v>
      </c>
      <c r="G90" s="19"/>
      <c r="H90" s="19" t="s">
        <v>2248</v>
      </c>
      <c r="I90" s="19" t="s">
        <v>2248</v>
      </c>
      <c r="J90" s="19"/>
    </row>
    <row r="91" s="9" customFormat="1" ht="46" customHeight="1" spans="1:10">
      <c r="A91" s="17"/>
      <c r="B91" s="17"/>
      <c r="C91" s="18" t="s">
        <v>2248</v>
      </c>
      <c r="D91" s="18" t="s">
        <v>2248</v>
      </c>
      <c r="E91" s="18" t="s">
        <v>2403</v>
      </c>
      <c r="F91" s="19" t="s">
        <v>2269</v>
      </c>
      <c r="G91" s="19" t="s">
        <v>2298</v>
      </c>
      <c r="H91" s="19" t="s">
        <v>2271</v>
      </c>
      <c r="I91" s="19" t="s">
        <v>2272</v>
      </c>
      <c r="J91" s="19" t="s">
        <v>2404</v>
      </c>
    </row>
    <row r="92" s="9" customFormat="1" ht="35" customHeight="1" spans="1:10">
      <c r="A92" s="17"/>
      <c r="B92" s="17"/>
      <c r="C92" s="18" t="s">
        <v>2274</v>
      </c>
      <c r="D92" s="18" t="s">
        <v>2248</v>
      </c>
      <c r="E92" s="18" t="s">
        <v>2248</v>
      </c>
      <c r="F92" s="19" t="s">
        <v>2248</v>
      </c>
      <c r="G92" s="19"/>
      <c r="H92" s="19" t="s">
        <v>2248</v>
      </c>
      <c r="I92" s="19" t="s">
        <v>2248</v>
      </c>
      <c r="J92" s="19"/>
    </row>
    <row r="93" s="9" customFormat="1" ht="35" customHeight="1" spans="1:10">
      <c r="A93" s="17"/>
      <c r="B93" s="17"/>
      <c r="C93" s="18" t="s">
        <v>2248</v>
      </c>
      <c r="D93" s="18" t="s">
        <v>2300</v>
      </c>
      <c r="E93" s="18" t="s">
        <v>2248</v>
      </c>
      <c r="F93" s="19" t="s">
        <v>2248</v>
      </c>
      <c r="G93" s="19"/>
      <c r="H93" s="19" t="s">
        <v>2248</v>
      </c>
      <c r="I93" s="19" t="s">
        <v>2248</v>
      </c>
      <c r="J93" s="19"/>
    </row>
    <row r="94" s="9" customFormat="1" ht="63" customHeight="1" spans="1:10">
      <c r="A94" s="17"/>
      <c r="B94" s="17"/>
      <c r="C94" s="18" t="s">
        <v>2248</v>
      </c>
      <c r="D94" s="18" t="s">
        <v>2248</v>
      </c>
      <c r="E94" s="18" t="s">
        <v>2405</v>
      </c>
      <c r="F94" s="19" t="s">
        <v>2251</v>
      </c>
      <c r="G94" s="19" t="s">
        <v>2406</v>
      </c>
      <c r="H94" s="19" t="s">
        <v>2259</v>
      </c>
      <c r="I94" s="19" t="s">
        <v>2254</v>
      </c>
      <c r="J94" s="19" t="s">
        <v>2407</v>
      </c>
    </row>
    <row r="95" s="9" customFormat="1" ht="35" customHeight="1" spans="1:10">
      <c r="A95" s="17" t="s">
        <v>2408</v>
      </c>
      <c r="B95" s="17" t="s">
        <v>2409</v>
      </c>
      <c r="C95" s="18" t="s">
        <v>2247</v>
      </c>
      <c r="D95" s="18" t="s">
        <v>2248</v>
      </c>
      <c r="E95" s="18" t="s">
        <v>2248</v>
      </c>
      <c r="F95" s="19" t="s">
        <v>2248</v>
      </c>
      <c r="G95" s="19"/>
      <c r="H95" s="19" t="s">
        <v>2248</v>
      </c>
      <c r="I95" s="19" t="s">
        <v>2248</v>
      </c>
      <c r="J95" s="19"/>
    </row>
    <row r="96" s="9" customFormat="1" ht="35" customHeight="1" spans="1:10">
      <c r="A96" s="17"/>
      <c r="B96" s="17"/>
      <c r="C96" s="18" t="s">
        <v>2248</v>
      </c>
      <c r="D96" s="18" t="s">
        <v>2249</v>
      </c>
      <c r="E96" s="18" t="s">
        <v>2248</v>
      </c>
      <c r="F96" s="19" t="s">
        <v>2248</v>
      </c>
      <c r="G96" s="19"/>
      <c r="H96" s="19" t="s">
        <v>2248</v>
      </c>
      <c r="I96" s="19" t="s">
        <v>2248</v>
      </c>
      <c r="J96" s="19"/>
    </row>
    <row r="97" s="9" customFormat="1" ht="77" customHeight="1" spans="1:10">
      <c r="A97" s="17"/>
      <c r="B97" s="17"/>
      <c r="C97" s="18" t="s">
        <v>2248</v>
      </c>
      <c r="D97" s="18" t="s">
        <v>2248</v>
      </c>
      <c r="E97" s="18" t="s">
        <v>2410</v>
      </c>
      <c r="F97" s="19" t="s">
        <v>2269</v>
      </c>
      <c r="G97" s="19" t="s">
        <v>2411</v>
      </c>
      <c r="H97" s="19" t="s">
        <v>2412</v>
      </c>
      <c r="I97" s="19" t="s">
        <v>2254</v>
      </c>
      <c r="J97" s="19" t="s">
        <v>2413</v>
      </c>
    </row>
    <row r="98" s="9" customFormat="1" ht="77" customHeight="1" spans="1:10">
      <c r="A98" s="17"/>
      <c r="B98" s="17"/>
      <c r="C98" s="18" t="s">
        <v>2248</v>
      </c>
      <c r="D98" s="18" t="s">
        <v>2248</v>
      </c>
      <c r="E98" s="18" t="s">
        <v>2414</v>
      </c>
      <c r="F98" s="19" t="s">
        <v>2269</v>
      </c>
      <c r="G98" s="19" t="s">
        <v>2415</v>
      </c>
      <c r="H98" s="19" t="s">
        <v>2412</v>
      </c>
      <c r="I98" s="19" t="s">
        <v>2254</v>
      </c>
      <c r="J98" s="19" t="s">
        <v>2416</v>
      </c>
    </row>
    <row r="99" s="9" customFormat="1" ht="63" customHeight="1" spans="1:10">
      <c r="A99" s="17"/>
      <c r="B99" s="17"/>
      <c r="C99" s="18" t="s">
        <v>2248</v>
      </c>
      <c r="D99" s="18" t="s">
        <v>2248</v>
      </c>
      <c r="E99" s="18" t="s">
        <v>2417</v>
      </c>
      <c r="F99" s="19" t="s">
        <v>2269</v>
      </c>
      <c r="G99" s="19" t="s">
        <v>2418</v>
      </c>
      <c r="H99" s="19" t="s">
        <v>2419</v>
      </c>
      <c r="I99" s="19" t="s">
        <v>2254</v>
      </c>
      <c r="J99" s="19" t="s">
        <v>2420</v>
      </c>
    </row>
    <row r="100" s="9" customFormat="1" ht="42" customHeight="1" spans="1:10">
      <c r="A100" s="17"/>
      <c r="B100" s="17"/>
      <c r="C100" s="18" t="s">
        <v>2248</v>
      </c>
      <c r="D100" s="18" t="s">
        <v>2256</v>
      </c>
      <c r="E100" s="18" t="s">
        <v>2248</v>
      </c>
      <c r="F100" s="19" t="s">
        <v>2248</v>
      </c>
      <c r="G100" s="19"/>
      <c r="H100" s="19" t="s">
        <v>2248</v>
      </c>
      <c r="I100" s="19" t="s">
        <v>2248</v>
      </c>
      <c r="J100" s="19"/>
    </row>
    <row r="101" s="9" customFormat="1" ht="67" customHeight="1" spans="1:10">
      <c r="A101" s="17"/>
      <c r="B101" s="17"/>
      <c r="C101" s="18" t="s">
        <v>2248</v>
      </c>
      <c r="D101" s="18" t="s">
        <v>2248</v>
      </c>
      <c r="E101" s="18" t="s">
        <v>2421</v>
      </c>
      <c r="F101" s="19" t="s">
        <v>2269</v>
      </c>
      <c r="G101" s="19" t="s">
        <v>2290</v>
      </c>
      <c r="H101" s="19" t="s">
        <v>2259</v>
      </c>
      <c r="I101" s="19" t="s">
        <v>2254</v>
      </c>
      <c r="J101" s="19" t="s">
        <v>2422</v>
      </c>
    </row>
    <row r="102" s="9" customFormat="1" ht="48" customHeight="1" spans="1:10">
      <c r="A102" s="17"/>
      <c r="B102" s="17"/>
      <c r="C102" s="18" t="s">
        <v>2266</v>
      </c>
      <c r="D102" s="18" t="s">
        <v>2248</v>
      </c>
      <c r="E102" s="18" t="s">
        <v>2248</v>
      </c>
      <c r="F102" s="19" t="s">
        <v>2248</v>
      </c>
      <c r="G102" s="19"/>
      <c r="H102" s="19" t="s">
        <v>2248</v>
      </c>
      <c r="I102" s="19" t="s">
        <v>2248</v>
      </c>
      <c r="J102" s="19"/>
    </row>
    <row r="103" s="9" customFormat="1" ht="48" customHeight="1" spans="1:10">
      <c r="A103" s="17"/>
      <c r="B103" s="17"/>
      <c r="C103" s="18" t="s">
        <v>2248</v>
      </c>
      <c r="D103" s="18" t="s">
        <v>2267</v>
      </c>
      <c r="E103" s="18" t="s">
        <v>2248</v>
      </c>
      <c r="F103" s="19" t="s">
        <v>2248</v>
      </c>
      <c r="G103" s="19"/>
      <c r="H103" s="19" t="s">
        <v>2248</v>
      </c>
      <c r="I103" s="19" t="s">
        <v>2248</v>
      </c>
      <c r="J103" s="19"/>
    </row>
    <row r="104" s="9" customFormat="1" ht="80" customHeight="1" spans="1:10">
      <c r="A104" s="17"/>
      <c r="B104" s="17"/>
      <c r="C104" s="18" t="s">
        <v>2248</v>
      </c>
      <c r="D104" s="18" t="s">
        <v>2248</v>
      </c>
      <c r="E104" s="18" t="s">
        <v>2423</v>
      </c>
      <c r="F104" s="19" t="s">
        <v>2251</v>
      </c>
      <c r="G104" s="19" t="s">
        <v>2258</v>
      </c>
      <c r="H104" s="19" t="s">
        <v>2259</v>
      </c>
      <c r="I104" s="19" t="s">
        <v>2254</v>
      </c>
      <c r="J104" s="19" t="s">
        <v>2424</v>
      </c>
    </row>
    <row r="105" s="9" customFormat="1" ht="64" customHeight="1" spans="1:10">
      <c r="A105" s="17"/>
      <c r="B105" s="17"/>
      <c r="C105" s="18" t="s">
        <v>2248</v>
      </c>
      <c r="D105" s="18" t="s">
        <v>2248</v>
      </c>
      <c r="E105" s="18" t="s">
        <v>2425</v>
      </c>
      <c r="F105" s="19" t="s">
        <v>2251</v>
      </c>
      <c r="G105" s="19" t="s">
        <v>2258</v>
      </c>
      <c r="H105" s="19" t="s">
        <v>2259</v>
      </c>
      <c r="I105" s="19" t="s">
        <v>2254</v>
      </c>
      <c r="J105" s="19" t="s">
        <v>2426</v>
      </c>
    </row>
    <row r="106" s="9" customFormat="1" ht="48" customHeight="1" spans="1:10">
      <c r="A106" s="17"/>
      <c r="B106" s="17"/>
      <c r="C106" s="18" t="s">
        <v>2248</v>
      </c>
      <c r="D106" s="18" t="s">
        <v>2427</v>
      </c>
      <c r="E106" s="18" t="s">
        <v>2248</v>
      </c>
      <c r="F106" s="19" t="s">
        <v>2248</v>
      </c>
      <c r="G106" s="19"/>
      <c r="H106" s="19" t="s">
        <v>2248</v>
      </c>
      <c r="I106" s="19" t="s">
        <v>2248</v>
      </c>
      <c r="J106" s="19"/>
    </row>
    <row r="107" s="9" customFormat="1" ht="85" customHeight="1" spans="1:10">
      <c r="A107" s="17"/>
      <c r="B107" s="17"/>
      <c r="C107" s="18" t="s">
        <v>2248</v>
      </c>
      <c r="D107" s="18" t="s">
        <v>2248</v>
      </c>
      <c r="E107" s="18" t="s">
        <v>2428</v>
      </c>
      <c r="F107" s="19" t="s">
        <v>2251</v>
      </c>
      <c r="G107" s="19" t="s">
        <v>2429</v>
      </c>
      <c r="H107" s="19" t="s">
        <v>2345</v>
      </c>
      <c r="I107" s="19" t="s">
        <v>2254</v>
      </c>
      <c r="J107" s="19" t="s">
        <v>2430</v>
      </c>
    </row>
    <row r="108" s="9" customFormat="1" ht="62" customHeight="1" spans="1:10">
      <c r="A108" s="17"/>
      <c r="B108" s="17"/>
      <c r="C108" s="18" t="s">
        <v>2274</v>
      </c>
      <c r="D108" s="18" t="s">
        <v>2248</v>
      </c>
      <c r="E108" s="18" t="s">
        <v>2248</v>
      </c>
      <c r="F108" s="19" t="s">
        <v>2248</v>
      </c>
      <c r="G108" s="19"/>
      <c r="H108" s="19" t="s">
        <v>2248</v>
      </c>
      <c r="I108" s="19" t="s">
        <v>2248</v>
      </c>
      <c r="J108" s="19"/>
    </row>
    <row r="109" s="9" customFormat="1" ht="48" customHeight="1" spans="1:10">
      <c r="A109" s="17"/>
      <c r="B109" s="17"/>
      <c r="C109" s="18" t="s">
        <v>2248</v>
      </c>
      <c r="D109" s="18" t="s">
        <v>2275</v>
      </c>
      <c r="E109" s="18" t="s">
        <v>2248</v>
      </c>
      <c r="F109" s="19" t="s">
        <v>2248</v>
      </c>
      <c r="G109" s="19"/>
      <c r="H109" s="19" t="s">
        <v>2248</v>
      </c>
      <c r="I109" s="19" t="s">
        <v>2248</v>
      </c>
      <c r="J109" s="19"/>
    </row>
    <row r="110" s="9" customFormat="1" ht="83" customHeight="1" spans="1:10">
      <c r="A110" s="17"/>
      <c r="B110" s="17"/>
      <c r="C110" s="18" t="s">
        <v>2248</v>
      </c>
      <c r="D110" s="18" t="s">
        <v>2248</v>
      </c>
      <c r="E110" s="18" t="s">
        <v>2431</v>
      </c>
      <c r="F110" s="19" t="s">
        <v>2251</v>
      </c>
      <c r="G110" s="19" t="s">
        <v>2258</v>
      </c>
      <c r="H110" s="19" t="s">
        <v>2259</v>
      </c>
      <c r="I110" s="19" t="s">
        <v>2254</v>
      </c>
      <c r="J110" s="19" t="s">
        <v>2432</v>
      </c>
    </row>
  </sheetData>
  <autoFilter xmlns:etc="http://www.wps.cn/officeDocument/2017/etCustomData" ref="A4:J110" etc:filterBottomFollowUsedRange="0">
    <extLst/>
  </autoFilter>
  <mergeCells count="15">
    <mergeCell ref="A2:J2"/>
    <mergeCell ref="A6:A18"/>
    <mergeCell ref="A19:A32"/>
    <mergeCell ref="A33:A54"/>
    <mergeCell ref="A55:A68"/>
    <mergeCell ref="A69:A81"/>
    <mergeCell ref="A82:A94"/>
    <mergeCell ref="A95:A110"/>
    <mergeCell ref="B6:B18"/>
    <mergeCell ref="B19:B32"/>
    <mergeCell ref="B33:B54"/>
    <mergeCell ref="B55:B68"/>
    <mergeCell ref="B69:B81"/>
    <mergeCell ref="B82:B94"/>
    <mergeCell ref="B95:B110"/>
  </mergeCells>
  <pageMargins left="0.751388888888889" right="0.751388888888889" top="1" bottom="1" header="0.507638888888889" footer="0.507638888888889"/>
  <pageSetup paperSize="9" scale="71" firstPageNumber="62" fitToHeight="0" orientation="landscape" useFirstPageNumber="1" horizontalDpi="600"/>
  <headerFooter>
    <oddFooter>&amp;C&amp;16- &amp;P -</oddFooter>
  </headerFooter>
  <rowBreaks count="3" manualBreakCount="3">
    <brk id="18" max="16383" man="1"/>
    <brk id="32" max="16383" man="1"/>
    <brk id="54" max="16383" man="1"/>
  </row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tabColor rgb="FF00B0F0"/>
  </sheetPr>
  <dimension ref="A1:B8"/>
  <sheetViews>
    <sheetView workbookViewId="0">
      <selection activeCell="B5" sqref="B5"/>
    </sheetView>
  </sheetViews>
  <sheetFormatPr defaultColWidth="9" defaultRowHeight="14.25" outlineLevelRow="7" outlineLevelCol="1"/>
  <cols>
    <col min="1" max="1" width="20.25" style="1" customWidth="1"/>
    <col min="2" max="2" width="64" style="1" customWidth="1"/>
    <col min="3" max="16384" width="9" style="1"/>
  </cols>
  <sheetData>
    <row r="1" ht="32" customHeight="1" spans="1:2">
      <c r="A1" s="2" t="s">
        <v>2433</v>
      </c>
      <c r="B1" s="2"/>
    </row>
    <row r="3" ht="40" customHeight="1" spans="1:2">
      <c r="A3" s="3" t="s">
        <v>2434</v>
      </c>
      <c r="B3" s="4" t="s">
        <v>2435</v>
      </c>
    </row>
    <row r="4" ht="116" customHeight="1" spans="1:2">
      <c r="A4" s="5" t="s">
        <v>2436</v>
      </c>
      <c r="B4" s="6" t="s">
        <v>2437</v>
      </c>
    </row>
    <row r="5" ht="117" customHeight="1" spans="1:2">
      <c r="A5" s="7" t="s">
        <v>2438</v>
      </c>
      <c r="B5" s="8" t="s">
        <v>2439</v>
      </c>
    </row>
    <row r="6" ht="156" customHeight="1" spans="1:2">
      <c r="A6" s="5" t="s">
        <v>2440</v>
      </c>
      <c r="B6" s="8" t="s">
        <v>2441</v>
      </c>
    </row>
    <row r="7" ht="125" customHeight="1" spans="1:2">
      <c r="A7" s="5" t="s">
        <v>2442</v>
      </c>
      <c r="B7" s="5" t="s">
        <v>2443</v>
      </c>
    </row>
    <row r="8" ht="102" customHeight="1" spans="1:2">
      <c r="A8" s="5" t="s">
        <v>2444</v>
      </c>
      <c r="B8" s="8" t="s">
        <v>2445</v>
      </c>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G1341"/>
  <sheetViews>
    <sheetView showGridLines="0" showZeros="0" view="pageBreakPreview" zoomScaleNormal="100" workbookViewId="0">
      <pane xSplit="1" ySplit="3" topLeftCell="B931" activePane="bottomRight" state="frozen"/>
      <selection/>
      <selection pane="topRight"/>
      <selection pane="bottomLeft"/>
      <selection pane="bottomRight" activeCell="B941" sqref="B941"/>
    </sheetView>
  </sheetViews>
  <sheetFormatPr defaultColWidth="9" defaultRowHeight="15.75" outlineLevelCol="6"/>
  <cols>
    <col min="1" max="1" width="19.1083333333333" style="479" hidden="1" customWidth="1"/>
    <col min="2" max="2" width="47.1833333333333" style="479" customWidth="1"/>
    <col min="3" max="4" width="22.6666666666667" style="479" customWidth="1"/>
    <col min="5" max="5" width="22.6666666666667" style="480" customWidth="1"/>
    <col min="6" max="6" width="4" style="479" hidden="1" customWidth="1"/>
    <col min="7" max="7" width="9.33333333333333" style="479" hidden="1" customWidth="1"/>
    <col min="8" max="16382" width="9" style="479"/>
  </cols>
  <sheetData>
    <row r="1" s="474" customFormat="1" ht="45" customHeight="1" spans="2:5">
      <c r="B1" s="481" t="s">
        <v>136</v>
      </c>
      <c r="C1" s="481"/>
      <c r="D1" s="481"/>
      <c r="E1" s="490"/>
    </row>
    <row r="2" s="474" customFormat="1" ht="20.1" customHeight="1" spans="1:5">
      <c r="A2" s="482"/>
      <c r="B2" s="483"/>
      <c r="C2" s="483"/>
      <c r="D2" s="484"/>
      <c r="E2" s="491" t="s">
        <v>2</v>
      </c>
    </row>
    <row r="3" s="475" customFormat="1" ht="44.1" customHeight="1" spans="1:7">
      <c r="A3" s="164" t="s">
        <v>3</v>
      </c>
      <c r="B3" s="363" t="s">
        <v>4</v>
      </c>
      <c r="C3" s="164" t="s">
        <v>131</v>
      </c>
      <c r="D3" s="164" t="s">
        <v>6</v>
      </c>
      <c r="E3" s="394" t="s">
        <v>7</v>
      </c>
      <c r="F3" s="277" t="s">
        <v>8</v>
      </c>
      <c r="G3" s="475" t="s">
        <v>137</v>
      </c>
    </row>
    <row r="4" ht="44.1" customHeight="1" spans="1:7">
      <c r="A4" s="485">
        <v>201</v>
      </c>
      <c r="B4" s="217" t="s">
        <v>71</v>
      </c>
      <c r="C4" s="294">
        <v>20648</v>
      </c>
      <c r="D4" s="294">
        <v>18699</v>
      </c>
      <c r="E4" s="492">
        <f>IF(C4&gt;0,D4/C4-1,IF(C4&lt;0,-(D4/C4-1),""))</f>
        <v>-0.0944</v>
      </c>
      <c r="F4" s="278" t="str">
        <f t="shared" ref="F4:F67" si="0">IF(LEN(A4)=3,"是",IF(B4&lt;&gt;"",IF(SUM(C4:D4)&lt;&gt;0,"是","否"),"是"))</f>
        <v>是</v>
      </c>
      <c r="G4" s="479" t="str">
        <f t="shared" ref="G4:G67" si="1">IF(LEN(A4)=3,"类",IF(LEN(A4)=5,"款","项"))</f>
        <v>类</v>
      </c>
    </row>
    <row r="5" ht="36" customHeight="1" spans="1:7">
      <c r="A5" s="485">
        <v>20101</v>
      </c>
      <c r="B5" s="303" t="s">
        <v>138</v>
      </c>
      <c r="C5" s="294">
        <v>900</v>
      </c>
      <c r="D5" s="294">
        <v>998</v>
      </c>
      <c r="E5" s="492">
        <f t="shared" ref="E4:E67" si="2">IF(C5&gt;0,D5/C5-1,IF(C5&lt;0,-(D5/C5-1),""))</f>
        <v>0.1089</v>
      </c>
      <c r="F5" s="278" t="str">
        <f t="shared" si="0"/>
        <v>是</v>
      </c>
      <c r="G5" s="479" t="str">
        <f t="shared" si="1"/>
        <v>款</v>
      </c>
    </row>
    <row r="6" ht="44.1" customHeight="1" spans="1:7">
      <c r="A6" s="486">
        <v>2010101</v>
      </c>
      <c r="B6" s="487" t="s">
        <v>139</v>
      </c>
      <c r="C6" s="301">
        <v>460</v>
      </c>
      <c r="D6" s="301">
        <v>501</v>
      </c>
      <c r="E6" s="492">
        <f t="shared" si="2"/>
        <v>0.0891</v>
      </c>
      <c r="F6" s="278" t="str">
        <f t="shared" si="0"/>
        <v>是</v>
      </c>
      <c r="G6" s="479" t="str">
        <f t="shared" si="1"/>
        <v>项</v>
      </c>
    </row>
    <row r="7" ht="44.1" customHeight="1" spans="1:7">
      <c r="A7" s="486">
        <v>2010102</v>
      </c>
      <c r="B7" s="487" t="s">
        <v>140</v>
      </c>
      <c r="C7" s="301">
        <v>20</v>
      </c>
      <c r="D7" s="301">
        <v>0</v>
      </c>
      <c r="E7" s="492">
        <f t="shared" si="2"/>
        <v>-1</v>
      </c>
      <c r="F7" s="278" t="str">
        <f t="shared" si="0"/>
        <v>是</v>
      </c>
      <c r="G7" s="479" t="str">
        <f t="shared" si="1"/>
        <v>项</v>
      </c>
    </row>
    <row r="8" ht="44.1" hidden="1" customHeight="1" spans="1:7">
      <c r="A8" s="486">
        <v>2010103</v>
      </c>
      <c r="B8" s="487" t="s">
        <v>141</v>
      </c>
      <c r="C8" s="488">
        <v>0</v>
      </c>
      <c r="D8" s="488">
        <v>0</v>
      </c>
      <c r="E8" s="493" t="str">
        <f t="shared" si="2"/>
        <v/>
      </c>
      <c r="F8" s="278" t="str">
        <f t="shared" si="0"/>
        <v>否</v>
      </c>
      <c r="G8" s="479" t="str">
        <f t="shared" si="1"/>
        <v>项</v>
      </c>
    </row>
    <row r="9" ht="36" hidden="1" customHeight="1" spans="1:7">
      <c r="A9" s="486">
        <v>2010104</v>
      </c>
      <c r="B9" s="487" t="s">
        <v>142</v>
      </c>
      <c r="C9" s="488">
        <v>0</v>
      </c>
      <c r="D9" s="488">
        <v>0</v>
      </c>
      <c r="E9" s="493" t="str">
        <f t="shared" si="2"/>
        <v/>
      </c>
      <c r="F9" s="278" t="str">
        <f t="shared" si="0"/>
        <v>否</v>
      </c>
      <c r="G9" s="479" t="str">
        <f t="shared" si="1"/>
        <v>项</v>
      </c>
    </row>
    <row r="10" ht="44.1" customHeight="1" spans="1:7">
      <c r="A10" s="486">
        <v>2010105</v>
      </c>
      <c r="B10" s="487" t="s">
        <v>143</v>
      </c>
      <c r="C10" s="301">
        <v>0</v>
      </c>
      <c r="D10" s="301">
        <v>1</v>
      </c>
      <c r="E10" s="492" t="str">
        <f t="shared" si="2"/>
        <v/>
      </c>
      <c r="F10" s="278" t="str">
        <f t="shared" si="0"/>
        <v>是</v>
      </c>
      <c r="G10" s="479" t="str">
        <f t="shared" si="1"/>
        <v>项</v>
      </c>
    </row>
    <row r="11" ht="44.1" customHeight="1" spans="1:7">
      <c r="A11" s="486">
        <v>2010106</v>
      </c>
      <c r="B11" s="487" t="s">
        <v>144</v>
      </c>
      <c r="C11" s="301">
        <v>0</v>
      </c>
      <c r="D11" s="301">
        <v>1</v>
      </c>
      <c r="E11" s="492" t="str">
        <f t="shared" si="2"/>
        <v/>
      </c>
      <c r="F11" s="278" t="str">
        <f t="shared" si="0"/>
        <v>是</v>
      </c>
      <c r="G11" s="479" t="str">
        <f t="shared" si="1"/>
        <v>项</v>
      </c>
    </row>
    <row r="12" ht="36" customHeight="1" spans="1:7">
      <c r="A12" s="486">
        <v>2010107</v>
      </c>
      <c r="B12" s="487" t="s">
        <v>145</v>
      </c>
      <c r="C12" s="301">
        <v>12</v>
      </c>
      <c r="D12" s="301">
        <v>47</v>
      </c>
      <c r="E12" s="492">
        <f t="shared" si="2"/>
        <v>2.9167</v>
      </c>
      <c r="F12" s="278" t="str">
        <f t="shared" si="0"/>
        <v>是</v>
      </c>
      <c r="G12" s="479" t="str">
        <f t="shared" si="1"/>
        <v>项</v>
      </c>
    </row>
    <row r="13" ht="44.1" customHeight="1" spans="1:7">
      <c r="A13" s="486">
        <v>2010108</v>
      </c>
      <c r="B13" s="487" t="s">
        <v>146</v>
      </c>
      <c r="C13" s="301">
        <v>0</v>
      </c>
      <c r="D13" s="301">
        <v>79</v>
      </c>
      <c r="E13" s="492" t="str">
        <f t="shared" si="2"/>
        <v/>
      </c>
      <c r="F13" s="278" t="str">
        <f t="shared" si="0"/>
        <v>是</v>
      </c>
      <c r="G13" s="479" t="str">
        <f t="shared" si="1"/>
        <v>项</v>
      </c>
    </row>
    <row r="14" ht="44.1" hidden="1" customHeight="1" spans="1:7">
      <c r="A14" s="486">
        <v>2010109</v>
      </c>
      <c r="B14" s="487" t="s">
        <v>147</v>
      </c>
      <c r="C14" s="488">
        <v>0</v>
      </c>
      <c r="D14" s="488">
        <v>0</v>
      </c>
      <c r="E14" s="493" t="str">
        <f t="shared" si="2"/>
        <v/>
      </c>
      <c r="F14" s="278" t="str">
        <f t="shared" si="0"/>
        <v>否</v>
      </c>
      <c r="G14" s="479" t="str">
        <f t="shared" si="1"/>
        <v>项</v>
      </c>
    </row>
    <row r="15" ht="44.1" hidden="1" customHeight="1" spans="1:7">
      <c r="A15" s="486">
        <v>2010150</v>
      </c>
      <c r="B15" s="487" t="s">
        <v>148</v>
      </c>
      <c r="C15" s="488">
        <v>0</v>
      </c>
      <c r="D15" s="488">
        <v>0</v>
      </c>
      <c r="E15" s="493" t="str">
        <f t="shared" si="2"/>
        <v/>
      </c>
      <c r="F15" s="278" t="str">
        <f t="shared" si="0"/>
        <v>否</v>
      </c>
      <c r="G15" s="479" t="str">
        <f t="shared" si="1"/>
        <v>项</v>
      </c>
    </row>
    <row r="16" ht="36" customHeight="1" spans="1:7">
      <c r="A16" s="486">
        <v>2010199</v>
      </c>
      <c r="B16" s="487" t="s">
        <v>149</v>
      </c>
      <c r="C16" s="301">
        <v>408</v>
      </c>
      <c r="D16" s="301">
        <v>369</v>
      </c>
      <c r="E16" s="492">
        <f t="shared" si="2"/>
        <v>-0.0956</v>
      </c>
      <c r="F16" s="278" t="str">
        <f t="shared" si="0"/>
        <v>是</v>
      </c>
      <c r="G16" s="479" t="str">
        <f t="shared" si="1"/>
        <v>项</v>
      </c>
    </row>
    <row r="17" ht="44.1" customHeight="1" spans="1:7">
      <c r="A17" s="485">
        <v>20102</v>
      </c>
      <c r="B17" s="303" t="s">
        <v>150</v>
      </c>
      <c r="C17" s="294">
        <v>767</v>
      </c>
      <c r="D17" s="294">
        <v>797</v>
      </c>
      <c r="E17" s="492">
        <f t="shared" si="2"/>
        <v>0.0391</v>
      </c>
      <c r="F17" s="278" t="str">
        <f t="shared" si="0"/>
        <v>是</v>
      </c>
      <c r="G17" s="479" t="str">
        <f t="shared" si="1"/>
        <v>款</v>
      </c>
    </row>
    <row r="18" ht="44.1" customHeight="1" spans="1:7">
      <c r="A18" s="486">
        <v>2010201</v>
      </c>
      <c r="B18" s="487" t="s">
        <v>139</v>
      </c>
      <c r="C18" s="301">
        <v>361</v>
      </c>
      <c r="D18" s="301">
        <v>404</v>
      </c>
      <c r="E18" s="492">
        <f t="shared" si="2"/>
        <v>0.1191</v>
      </c>
      <c r="F18" s="278" t="str">
        <f t="shared" si="0"/>
        <v>是</v>
      </c>
      <c r="G18" s="479" t="str">
        <f t="shared" si="1"/>
        <v>项</v>
      </c>
    </row>
    <row r="19" ht="44.1" customHeight="1" spans="1:7">
      <c r="A19" s="486">
        <v>2010202</v>
      </c>
      <c r="B19" s="487" t="s">
        <v>140</v>
      </c>
      <c r="C19" s="301">
        <v>263</v>
      </c>
      <c r="D19" s="301">
        <v>194</v>
      </c>
      <c r="E19" s="492">
        <f t="shared" si="2"/>
        <v>-0.2624</v>
      </c>
      <c r="F19" s="278" t="str">
        <f t="shared" si="0"/>
        <v>是</v>
      </c>
      <c r="G19" s="479" t="str">
        <f t="shared" si="1"/>
        <v>项</v>
      </c>
    </row>
    <row r="20" ht="44.1" hidden="1" customHeight="1" spans="1:7">
      <c r="A20" s="486">
        <v>2010203</v>
      </c>
      <c r="B20" s="487" t="s">
        <v>141</v>
      </c>
      <c r="C20" s="488">
        <v>0</v>
      </c>
      <c r="D20" s="488">
        <v>0</v>
      </c>
      <c r="E20" s="493" t="str">
        <f t="shared" si="2"/>
        <v/>
      </c>
      <c r="F20" s="278" t="str">
        <f t="shared" si="0"/>
        <v>否</v>
      </c>
      <c r="G20" s="479" t="str">
        <f t="shared" si="1"/>
        <v>项</v>
      </c>
    </row>
    <row r="21" ht="36" hidden="1" customHeight="1" spans="1:7">
      <c r="A21" s="486">
        <v>2010204</v>
      </c>
      <c r="B21" s="487" t="s">
        <v>151</v>
      </c>
      <c r="C21" s="488">
        <v>0</v>
      </c>
      <c r="D21" s="488">
        <v>0</v>
      </c>
      <c r="E21" s="493" t="str">
        <f t="shared" si="2"/>
        <v/>
      </c>
      <c r="F21" s="278" t="str">
        <f t="shared" si="0"/>
        <v>否</v>
      </c>
      <c r="G21" s="479" t="str">
        <f t="shared" si="1"/>
        <v>项</v>
      </c>
    </row>
    <row r="22" ht="44.1" hidden="1" customHeight="1" spans="1:7">
      <c r="A22" s="486">
        <v>2010205</v>
      </c>
      <c r="B22" s="487" t="s">
        <v>152</v>
      </c>
      <c r="C22" s="488">
        <v>0</v>
      </c>
      <c r="D22" s="488">
        <v>0</v>
      </c>
      <c r="E22" s="493" t="str">
        <f t="shared" si="2"/>
        <v/>
      </c>
      <c r="F22" s="278" t="str">
        <f t="shared" si="0"/>
        <v>否</v>
      </c>
      <c r="G22" s="479" t="str">
        <f t="shared" si="1"/>
        <v>项</v>
      </c>
    </row>
    <row r="23" ht="44.1" customHeight="1" spans="1:7">
      <c r="A23" s="486">
        <v>2010206</v>
      </c>
      <c r="B23" s="487" t="s">
        <v>153</v>
      </c>
      <c r="C23" s="301">
        <v>0</v>
      </c>
      <c r="D23" s="301">
        <v>33</v>
      </c>
      <c r="E23" s="492" t="str">
        <f t="shared" si="2"/>
        <v/>
      </c>
      <c r="F23" s="278" t="str">
        <f t="shared" si="0"/>
        <v>是</v>
      </c>
      <c r="G23" s="479" t="str">
        <f t="shared" si="1"/>
        <v>项</v>
      </c>
    </row>
    <row r="24" ht="44.1" hidden="1" customHeight="1" spans="1:7">
      <c r="A24" s="486">
        <v>2010250</v>
      </c>
      <c r="B24" s="487" t="s">
        <v>148</v>
      </c>
      <c r="C24" s="488">
        <v>0</v>
      </c>
      <c r="D24" s="488">
        <v>0</v>
      </c>
      <c r="E24" s="493" t="str">
        <f t="shared" si="2"/>
        <v/>
      </c>
      <c r="F24" s="278" t="str">
        <f t="shared" si="0"/>
        <v>否</v>
      </c>
      <c r="G24" s="479" t="str">
        <f t="shared" si="1"/>
        <v>项</v>
      </c>
    </row>
    <row r="25" ht="44.1" customHeight="1" spans="1:7">
      <c r="A25" s="486">
        <v>2010299</v>
      </c>
      <c r="B25" s="487" t="s">
        <v>154</v>
      </c>
      <c r="C25" s="301">
        <v>143</v>
      </c>
      <c r="D25" s="301">
        <v>166</v>
      </c>
      <c r="E25" s="492">
        <f t="shared" si="2"/>
        <v>0.1608</v>
      </c>
      <c r="F25" s="278" t="str">
        <f t="shared" si="0"/>
        <v>是</v>
      </c>
      <c r="G25" s="479" t="str">
        <f t="shared" si="1"/>
        <v>项</v>
      </c>
    </row>
    <row r="26" ht="44.1" customHeight="1" spans="1:7">
      <c r="A26" s="485">
        <v>20103</v>
      </c>
      <c r="B26" s="303" t="s">
        <v>155</v>
      </c>
      <c r="C26" s="294">
        <v>1816</v>
      </c>
      <c r="D26" s="294">
        <v>1836</v>
      </c>
      <c r="E26" s="492">
        <f t="shared" si="2"/>
        <v>0.011</v>
      </c>
      <c r="F26" s="278" t="str">
        <f t="shared" si="0"/>
        <v>是</v>
      </c>
      <c r="G26" s="479" t="str">
        <f t="shared" si="1"/>
        <v>款</v>
      </c>
    </row>
    <row r="27" s="476" customFormat="1" ht="44.1" customHeight="1" spans="1:7">
      <c r="A27" s="486">
        <v>2010301</v>
      </c>
      <c r="B27" s="487" t="s">
        <v>139</v>
      </c>
      <c r="C27" s="301">
        <v>728</v>
      </c>
      <c r="D27" s="301">
        <v>942</v>
      </c>
      <c r="E27" s="492">
        <f t="shared" si="2"/>
        <v>0.294</v>
      </c>
      <c r="F27" s="278" t="str">
        <f t="shared" si="0"/>
        <v>是</v>
      </c>
      <c r="G27" s="479" t="str">
        <f t="shared" si="1"/>
        <v>项</v>
      </c>
    </row>
    <row r="28" ht="44.1" customHeight="1" spans="1:7">
      <c r="A28" s="486">
        <v>2010302</v>
      </c>
      <c r="B28" s="487" t="s">
        <v>140</v>
      </c>
      <c r="C28" s="301">
        <v>125</v>
      </c>
      <c r="D28" s="301">
        <v>145</v>
      </c>
      <c r="E28" s="492">
        <f t="shared" si="2"/>
        <v>0.16</v>
      </c>
      <c r="F28" s="278" t="str">
        <f t="shared" si="0"/>
        <v>是</v>
      </c>
      <c r="G28" s="479" t="str">
        <f t="shared" si="1"/>
        <v>项</v>
      </c>
    </row>
    <row r="29" ht="44.1" hidden="1" customHeight="1" spans="1:7">
      <c r="A29" s="486">
        <v>2010303</v>
      </c>
      <c r="B29" s="487" t="s">
        <v>141</v>
      </c>
      <c r="C29" s="488">
        <v>0</v>
      </c>
      <c r="D29" s="488">
        <v>0</v>
      </c>
      <c r="E29" s="493" t="str">
        <f t="shared" si="2"/>
        <v/>
      </c>
      <c r="F29" s="278" t="str">
        <f t="shared" si="0"/>
        <v>否</v>
      </c>
      <c r="G29" s="479" t="str">
        <f t="shared" si="1"/>
        <v>项</v>
      </c>
    </row>
    <row r="30" ht="36" hidden="1" customHeight="1" spans="1:7">
      <c r="A30" s="486">
        <v>2010304</v>
      </c>
      <c r="B30" s="487" t="s">
        <v>156</v>
      </c>
      <c r="C30" s="488">
        <v>0</v>
      </c>
      <c r="D30" s="488">
        <v>0</v>
      </c>
      <c r="E30" s="493" t="str">
        <f t="shared" si="2"/>
        <v/>
      </c>
      <c r="F30" s="278" t="str">
        <f t="shared" si="0"/>
        <v>否</v>
      </c>
      <c r="G30" s="479" t="str">
        <f t="shared" si="1"/>
        <v>项</v>
      </c>
    </row>
    <row r="31" ht="44.1" customHeight="1" spans="1:7">
      <c r="A31" s="486">
        <v>2010305</v>
      </c>
      <c r="B31" s="487" t="s">
        <v>157</v>
      </c>
      <c r="C31" s="301">
        <v>214</v>
      </c>
      <c r="D31" s="301">
        <v>130</v>
      </c>
      <c r="E31" s="492">
        <f t="shared" si="2"/>
        <v>-0.3925</v>
      </c>
      <c r="F31" s="278" t="str">
        <f t="shared" si="0"/>
        <v>是</v>
      </c>
      <c r="G31" s="479" t="str">
        <f t="shared" si="1"/>
        <v>项</v>
      </c>
    </row>
    <row r="32" ht="36" hidden="1" customHeight="1" spans="1:7">
      <c r="A32" s="486">
        <v>2010306</v>
      </c>
      <c r="B32" s="487" t="s">
        <v>158</v>
      </c>
      <c r="C32" s="488">
        <v>0</v>
      </c>
      <c r="D32" s="488">
        <v>0</v>
      </c>
      <c r="E32" s="493" t="str">
        <f t="shared" si="2"/>
        <v/>
      </c>
      <c r="F32" s="278" t="str">
        <f t="shared" si="0"/>
        <v>否</v>
      </c>
      <c r="G32" s="479" t="str">
        <f t="shared" si="1"/>
        <v>项</v>
      </c>
    </row>
    <row r="33" ht="44.1" hidden="1" customHeight="1" spans="1:7">
      <c r="A33" s="486">
        <v>2010309</v>
      </c>
      <c r="B33" s="487" t="s">
        <v>159</v>
      </c>
      <c r="C33" s="488">
        <v>0</v>
      </c>
      <c r="D33" s="488">
        <v>0</v>
      </c>
      <c r="E33" s="493" t="str">
        <f t="shared" si="2"/>
        <v/>
      </c>
      <c r="F33" s="278" t="str">
        <f t="shared" si="0"/>
        <v>否</v>
      </c>
      <c r="G33" s="479" t="str">
        <f t="shared" si="1"/>
        <v>项</v>
      </c>
    </row>
    <row r="34" ht="44.1" customHeight="1" spans="1:7">
      <c r="A34" s="486">
        <v>2010350</v>
      </c>
      <c r="B34" s="487" t="s">
        <v>148</v>
      </c>
      <c r="C34" s="301">
        <v>672</v>
      </c>
      <c r="D34" s="301">
        <v>552</v>
      </c>
      <c r="E34" s="492">
        <f t="shared" si="2"/>
        <v>-0.1786</v>
      </c>
      <c r="F34" s="278" t="str">
        <f t="shared" si="0"/>
        <v>是</v>
      </c>
      <c r="G34" s="479" t="str">
        <f t="shared" si="1"/>
        <v>项</v>
      </c>
    </row>
    <row r="35" ht="44.1" customHeight="1" spans="1:7">
      <c r="A35" s="489">
        <v>2010399</v>
      </c>
      <c r="B35" s="487" t="s">
        <v>160</v>
      </c>
      <c r="C35" s="301">
        <v>77</v>
      </c>
      <c r="D35" s="301">
        <v>67</v>
      </c>
      <c r="E35" s="492">
        <f t="shared" si="2"/>
        <v>-0.1299</v>
      </c>
      <c r="F35" s="278" t="str">
        <f t="shared" si="0"/>
        <v>是</v>
      </c>
      <c r="G35" s="479" t="str">
        <f t="shared" si="1"/>
        <v>项</v>
      </c>
    </row>
    <row r="36" ht="44.1" customHeight="1" spans="1:7">
      <c r="A36" s="485">
        <v>20104</v>
      </c>
      <c r="B36" s="303" t="s">
        <v>161</v>
      </c>
      <c r="C36" s="294">
        <v>472</v>
      </c>
      <c r="D36" s="294">
        <v>658</v>
      </c>
      <c r="E36" s="492">
        <f t="shared" si="2"/>
        <v>0.3941</v>
      </c>
      <c r="F36" s="278" t="str">
        <f t="shared" si="0"/>
        <v>是</v>
      </c>
      <c r="G36" s="479" t="str">
        <f t="shared" si="1"/>
        <v>款</v>
      </c>
    </row>
    <row r="37" ht="44.1" customHeight="1" spans="1:7">
      <c r="A37" s="486">
        <v>2010401</v>
      </c>
      <c r="B37" s="487" t="s">
        <v>139</v>
      </c>
      <c r="C37" s="301">
        <v>461</v>
      </c>
      <c r="D37" s="301">
        <v>506</v>
      </c>
      <c r="E37" s="492">
        <f t="shared" si="2"/>
        <v>0.0976</v>
      </c>
      <c r="F37" s="278" t="str">
        <f t="shared" si="0"/>
        <v>是</v>
      </c>
      <c r="G37" s="479" t="str">
        <f t="shared" si="1"/>
        <v>项</v>
      </c>
    </row>
    <row r="38" ht="44.1" customHeight="1" spans="1:7">
      <c r="A38" s="486">
        <v>2010402</v>
      </c>
      <c r="B38" s="487" t="s">
        <v>140</v>
      </c>
      <c r="C38" s="301">
        <v>0</v>
      </c>
      <c r="D38" s="301">
        <v>43</v>
      </c>
      <c r="E38" s="492" t="str">
        <f t="shared" si="2"/>
        <v/>
      </c>
      <c r="F38" s="278" t="str">
        <f t="shared" si="0"/>
        <v>是</v>
      </c>
      <c r="G38" s="479" t="str">
        <f t="shared" si="1"/>
        <v>项</v>
      </c>
    </row>
    <row r="39" ht="44.1" hidden="1" customHeight="1" spans="1:7">
      <c r="A39" s="486">
        <v>2010403</v>
      </c>
      <c r="B39" s="487" t="s">
        <v>141</v>
      </c>
      <c r="C39" s="488">
        <v>0</v>
      </c>
      <c r="D39" s="488">
        <v>0</v>
      </c>
      <c r="E39" s="493" t="str">
        <f t="shared" si="2"/>
        <v/>
      </c>
      <c r="F39" s="278" t="str">
        <f t="shared" si="0"/>
        <v>否</v>
      </c>
      <c r="G39" s="479" t="str">
        <f t="shared" si="1"/>
        <v>项</v>
      </c>
    </row>
    <row r="40" ht="44.1" customHeight="1" spans="1:7">
      <c r="A40" s="486">
        <v>2010404</v>
      </c>
      <c r="B40" s="487" t="s">
        <v>162</v>
      </c>
      <c r="C40" s="301">
        <v>10</v>
      </c>
      <c r="D40" s="301">
        <v>100</v>
      </c>
      <c r="E40" s="492">
        <f t="shared" si="2"/>
        <v>9</v>
      </c>
      <c r="F40" s="278" t="str">
        <f t="shared" si="0"/>
        <v>是</v>
      </c>
      <c r="G40" s="479" t="str">
        <f t="shared" si="1"/>
        <v>项</v>
      </c>
    </row>
    <row r="41" ht="44.1" hidden="1" customHeight="1" spans="1:7">
      <c r="A41" s="486">
        <v>2010405</v>
      </c>
      <c r="B41" s="487" t="s">
        <v>163</v>
      </c>
      <c r="C41" s="488">
        <v>0</v>
      </c>
      <c r="D41" s="488">
        <v>0</v>
      </c>
      <c r="E41" s="493" t="str">
        <f t="shared" si="2"/>
        <v/>
      </c>
      <c r="F41" s="278" t="str">
        <f t="shared" si="0"/>
        <v>否</v>
      </c>
      <c r="G41" s="479" t="str">
        <f t="shared" si="1"/>
        <v>项</v>
      </c>
    </row>
    <row r="42" ht="44.1" hidden="1" customHeight="1" spans="1:7">
      <c r="A42" s="486">
        <v>2010406</v>
      </c>
      <c r="B42" s="487" t="s">
        <v>164</v>
      </c>
      <c r="C42" s="488">
        <v>0</v>
      </c>
      <c r="D42" s="488">
        <v>0</v>
      </c>
      <c r="E42" s="493" t="str">
        <f t="shared" si="2"/>
        <v/>
      </c>
      <c r="F42" s="278" t="str">
        <f t="shared" si="0"/>
        <v>否</v>
      </c>
      <c r="G42" s="479" t="str">
        <f t="shared" si="1"/>
        <v>项</v>
      </c>
    </row>
    <row r="43" ht="44.1" hidden="1" customHeight="1" spans="1:7">
      <c r="A43" s="486">
        <v>2010407</v>
      </c>
      <c r="B43" s="487" t="s">
        <v>165</v>
      </c>
      <c r="C43" s="488">
        <v>0</v>
      </c>
      <c r="D43" s="488">
        <v>0</v>
      </c>
      <c r="E43" s="493" t="str">
        <f t="shared" si="2"/>
        <v/>
      </c>
      <c r="F43" s="278" t="str">
        <f t="shared" si="0"/>
        <v>否</v>
      </c>
      <c r="G43" s="479" t="str">
        <f t="shared" si="1"/>
        <v>项</v>
      </c>
    </row>
    <row r="44" ht="36" customHeight="1" spans="1:7">
      <c r="A44" s="486">
        <v>2010408</v>
      </c>
      <c r="B44" s="487" t="s">
        <v>166</v>
      </c>
      <c r="C44" s="301">
        <v>1</v>
      </c>
      <c r="D44" s="301">
        <v>4</v>
      </c>
      <c r="E44" s="492">
        <f t="shared" si="2"/>
        <v>3</v>
      </c>
      <c r="F44" s="278" t="str">
        <f t="shared" si="0"/>
        <v>是</v>
      </c>
      <c r="G44" s="479" t="str">
        <f t="shared" si="1"/>
        <v>项</v>
      </c>
    </row>
    <row r="45" ht="44.1" hidden="1" customHeight="1" spans="1:7">
      <c r="A45" s="486">
        <v>2010450</v>
      </c>
      <c r="B45" s="487" t="s">
        <v>148</v>
      </c>
      <c r="C45" s="488">
        <v>0</v>
      </c>
      <c r="D45" s="488">
        <v>0</v>
      </c>
      <c r="E45" s="493" t="str">
        <f t="shared" si="2"/>
        <v/>
      </c>
      <c r="F45" s="278" t="str">
        <f t="shared" si="0"/>
        <v>否</v>
      </c>
      <c r="G45" s="479" t="str">
        <f t="shared" si="1"/>
        <v>项</v>
      </c>
    </row>
    <row r="46" ht="44.1" customHeight="1" spans="1:7">
      <c r="A46" s="486">
        <v>2010499</v>
      </c>
      <c r="B46" s="487" t="s">
        <v>167</v>
      </c>
      <c r="C46" s="301">
        <v>0</v>
      </c>
      <c r="D46" s="301">
        <v>5</v>
      </c>
      <c r="E46" s="492" t="str">
        <f t="shared" si="2"/>
        <v/>
      </c>
      <c r="F46" s="278" t="str">
        <f t="shared" si="0"/>
        <v>是</v>
      </c>
      <c r="G46" s="479" t="str">
        <f t="shared" si="1"/>
        <v>项</v>
      </c>
    </row>
    <row r="47" ht="44.1" customHeight="1" spans="1:7">
      <c r="A47" s="485">
        <v>20105</v>
      </c>
      <c r="B47" s="303" t="s">
        <v>168</v>
      </c>
      <c r="C47" s="294">
        <v>816</v>
      </c>
      <c r="D47" s="294">
        <v>828</v>
      </c>
      <c r="E47" s="492">
        <f t="shared" si="2"/>
        <v>0.0147</v>
      </c>
      <c r="F47" s="278" t="str">
        <f t="shared" si="0"/>
        <v>是</v>
      </c>
      <c r="G47" s="479" t="str">
        <f t="shared" si="1"/>
        <v>款</v>
      </c>
    </row>
    <row r="48" ht="44.1" customHeight="1" spans="1:7">
      <c r="A48" s="486">
        <v>2010501</v>
      </c>
      <c r="B48" s="487" t="s">
        <v>139</v>
      </c>
      <c r="C48" s="301">
        <v>512</v>
      </c>
      <c r="D48" s="301">
        <v>572</v>
      </c>
      <c r="E48" s="492">
        <f t="shared" si="2"/>
        <v>0.1172</v>
      </c>
      <c r="F48" s="278" t="str">
        <f t="shared" si="0"/>
        <v>是</v>
      </c>
      <c r="G48" s="479" t="str">
        <f t="shared" si="1"/>
        <v>项</v>
      </c>
    </row>
    <row r="49" ht="44.1" hidden="1" customHeight="1" spans="1:7">
      <c r="A49" s="486">
        <v>2010502</v>
      </c>
      <c r="B49" s="487" t="s">
        <v>140</v>
      </c>
      <c r="C49" s="488">
        <v>0</v>
      </c>
      <c r="D49" s="488">
        <v>0</v>
      </c>
      <c r="E49" s="493" t="str">
        <f t="shared" si="2"/>
        <v/>
      </c>
      <c r="F49" s="278" t="str">
        <f t="shared" si="0"/>
        <v>否</v>
      </c>
      <c r="G49" s="479" t="str">
        <f t="shared" si="1"/>
        <v>项</v>
      </c>
    </row>
    <row r="50" ht="44.1" hidden="1" customHeight="1" spans="1:7">
      <c r="A50" s="486">
        <v>2010503</v>
      </c>
      <c r="B50" s="487" t="s">
        <v>141</v>
      </c>
      <c r="C50" s="488">
        <v>0</v>
      </c>
      <c r="D50" s="488">
        <v>0</v>
      </c>
      <c r="E50" s="493" t="str">
        <f t="shared" si="2"/>
        <v/>
      </c>
      <c r="F50" s="278" t="str">
        <f t="shared" si="0"/>
        <v>否</v>
      </c>
      <c r="G50" s="479" t="str">
        <f t="shared" si="1"/>
        <v>项</v>
      </c>
    </row>
    <row r="51" ht="36" customHeight="1" spans="1:7">
      <c r="A51" s="486">
        <v>2010504</v>
      </c>
      <c r="B51" s="487" t="s">
        <v>169</v>
      </c>
      <c r="C51" s="301">
        <v>1</v>
      </c>
      <c r="D51" s="301">
        <v>1</v>
      </c>
      <c r="E51" s="492">
        <f t="shared" si="2"/>
        <v>0</v>
      </c>
      <c r="F51" s="278" t="str">
        <f t="shared" si="0"/>
        <v>是</v>
      </c>
      <c r="G51" s="479" t="str">
        <f t="shared" si="1"/>
        <v>项</v>
      </c>
    </row>
    <row r="52" ht="36" hidden="1" customHeight="1" spans="1:7">
      <c r="A52" s="486">
        <v>2010505</v>
      </c>
      <c r="B52" s="487" t="s">
        <v>170</v>
      </c>
      <c r="C52" s="488">
        <v>0</v>
      </c>
      <c r="D52" s="488">
        <v>0</v>
      </c>
      <c r="E52" s="493" t="str">
        <f t="shared" si="2"/>
        <v/>
      </c>
      <c r="F52" s="278" t="str">
        <f t="shared" si="0"/>
        <v>否</v>
      </c>
      <c r="G52" s="479" t="str">
        <f t="shared" si="1"/>
        <v>项</v>
      </c>
    </row>
    <row r="53" ht="36" customHeight="1" spans="1:7">
      <c r="A53" s="486">
        <v>2010506</v>
      </c>
      <c r="B53" s="487" t="s">
        <v>171</v>
      </c>
      <c r="C53" s="301">
        <v>3</v>
      </c>
      <c r="D53" s="301">
        <v>40</v>
      </c>
      <c r="E53" s="492">
        <f t="shared" si="2"/>
        <v>12.3333</v>
      </c>
      <c r="F53" s="278" t="str">
        <f t="shared" si="0"/>
        <v>是</v>
      </c>
      <c r="G53" s="479" t="str">
        <f t="shared" si="1"/>
        <v>项</v>
      </c>
    </row>
    <row r="54" ht="44.1" customHeight="1" spans="1:7">
      <c r="A54" s="486">
        <v>2010507</v>
      </c>
      <c r="B54" s="487" t="s">
        <v>172</v>
      </c>
      <c r="C54" s="301">
        <v>280</v>
      </c>
      <c r="D54" s="301">
        <v>128</v>
      </c>
      <c r="E54" s="492">
        <f t="shared" si="2"/>
        <v>-0.5429</v>
      </c>
      <c r="F54" s="278" t="str">
        <f t="shared" si="0"/>
        <v>是</v>
      </c>
      <c r="G54" s="479" t="str">
        <f t="shared" si="1"/>
        <v>项</v>
      </c>
    </row>
    <row r="55" ht="44.1" customHeight="1" spans="1:7">
      <c r="A55" s="486">
        <v>2010508</v>
      </c>
      <c r="B55" s="487" t="s">
        <v>173</v>
      </c>
      <c r="C55" s="301">
        <v>20</v>
      </c>
      <c r="D55" s="301">
        <v>84</v>
      </c>
      <c r="E55" s="492">
        <f t="shared" si="2"/>
        <v>3.2</v>
      </c>
      <c r="F55" s="278" t="str">
        <f t="shared" si="0"/>
        <v>是</v>
      </c>
      <c r="G55" s="479" t="str">
        <f t="shared" si="1"/>
        <v>项</v>
      </c>
    </row>
    <row r="56" ht="44.1" hidden="1" customHeight="1" spans="1:7">
      <c r="A56" s="486">
        <v>2010550</v>
      </c>
      <c r="B56" s="487" t="s">
        <v>148</v>
      </c>
      <c r="C56" s="488">
        <v>0</v>
      </c>
      <c r="D56" s="488">
        <v>0</v>
      </c>
      <c r="E56" s="493" t="str">
        <f t="shared" si="2"/>
        <v/>
      </c>
      <c r="F56" s="278" t="str">
        <f t="shared" si="0"/>
        <v>否</v>
      </c>
      <c r="G56" s="479" t="str">
        <f t="shared" si="1"/>
        <v>项</v>
      </c>
    </row>
    <row r="57" ht="44.1" customHeight="1" spans="1:7">
      <c r="A57" s="486">
        <v>2010599</v>
      </c>
      <c r="B57" s="487" t="s">
        <v>174</v>
      </c>
      <c r="C57" s="301">
        <v>0</v>
      </c>
      <c r="D57" s="301">
        <v>3</v>
      </c>
      <c r="E57" s="492" t="str">
        <f t="shared" si="2"/>
        <v/>
      </c>
      <c r="F57" s="278" t="str">
        <f t="shared" si="0"/>
        <v>是</v>
      </c>
      <c r="G57" s="479" t="str">
        <f t="shared" si="1"/>
        <v>项</v>
      </c>
    </row>
    <row r="58" ht="44.1" customHeight="1" spans="1:7">
      <c r="A58" s="485">
        <v>20106</v>
      </c>
      <c r="B58" s="303" t="s">
        <v>175</v>
      </c>
      <c r="C58" s="294">
        <v>1132</v>
      </c>
      <c r="D58" s="294">
        <v>1072</v>
      </c>
      <c r="E58" s="492">
        <f t="shared" si="2"/>
        <v>-0.053</v>
      </c>
      <c r="F58" s="278" t="str">
        <f t="shared" si="0"/>
        <v>是</v>
      </c>
      <c r="G58" s="479" t="str">
        <f t="shared" si="1"/>
        <v>款</v>
      </c>
    </row>
    <row r="59" ht="44.1" customHeight="1" spans="1:7">
      <c r="A59" s="486">
        <v>2010601</v>
      </c>
      <c r="B59" s="487" t="s">
        <v>139</v>
      </c>
      <c r="C59" s="301">
        <v>746</v>
      </c>
      <c r="D59" s="301">
        <v>784</v>
      </c>
      <c r="E59" s="492">
        <f t="shared" si="2"/>
        <v>0.0509</v>
      </c>
      <c r="F59" s="278" t="str">
        <f t="shared" si="0"/>
        <v>是</v>
      </c>
      <c r="G59" s="479" t="str">
        <f t="shared" si="1"/>
        <v>项</v>
      </c>
    </row>
    <row r="60" ht="44.1" hidden="1" customHeight="1" spans="1:7">
      <c r="A60" s="486">
        <v>2010602</v>
      </c>
      <c r="B60" s="487" t="s">
        <v>140</v>
      </c>
      <c r="C60" s="488">
        <v>0</v>
      </c>
      <c r="D60" s="488">
        <v>0</v>
      </c>
      <c r="E60" s="493" t="str">
        <f t="shared" si="2"/>
        <v/>
      </c>
      <c r="F60" s="278" t="str">
        <f t="shared" si="0"/>
        <v>否</v>
      </c>
      <c r="G60" s="479" t="str">
        <f t="shared" si="1"/>
        <v>项</v>
      </c>
    </row>
    <row r="61" ht="44.1" hidden="1" customHeight="1" spans="1:7">
      <c r="A61" s="486">
        <v>2010603</v>
      </c>
      <c r="B61" s="487" t="s">
        <v>141</v>
      </c>
      <c r="C61" s="488">
        <v>0</v>
      </c>
      <c r="D61" s="488">
        <v>0</v>
      </c>
      <c r="E61" s="493" t="str">
        <f t="shared" si="2"/>
        <v/>
      </c>
      <c r="F61" s="278" t="str">
        <f t="shared" si="0"/>
        <v>否</v>
      </c>
      <c r="G61" s="479" t="str">
        <f t="shared" si="1"/>
        <v>项</v>
      </c>
    </row>
    <row r="62" ht="44.1" customHeight="1" spans="1:7">
      <c r="A62" s="486">
        <v>2010604</v>
      </c>
      <c r="B62" s="487" t="s">
        <v>176</v>
      </c>
      <c r="C62" s="301">
        <v>54</v>
      </c>
      <c r="D62" s="301">
        <v>71</v>
      </c>
      <c r="E62" s="492">
        <f t="shared" si="2"/>
        <v>0.3148</v>
      </c>
      <c r="F62" s="278" t="str">
        <f t="shared" si="0"/>
        <v>是</v>
      </c>
      <c r="G62" s="479" t="str">
        <f t="shared" si="1"/>
        <v>项</v>
      </c>
    </row>
    <row r="63" ht="44.1" customHeight="1" spans="1:7">
      <c r="A63" s="486">
        <v>2010605</v>
      </c>
      <c r="B63" s="487" t="s">
        <v>177</v>
      </c>
      <c r="C63" s="301">
        <v>8</v>
      </c>
      <c r="D63" s="301">
        <v>8</v>
      </c>
      <c r="E63" s="492">
        <f t="shared" si="2"/>
        <v>0</v>
      </c>
      <c r="F63" s="278" t="str">
        <f t="shared" si="0"/>
        <v>是</v>
      </c>
      <c r="G63" s="479" t="str">
        <f t="shared" si="1"/>
        <v>项</v>
      </c>
    </row>
    <row r="64" ht="44.1" hidden="1" customHeight="1" spans="1:7">
      <c r="A64" s="486">
        <v>2010606</v>
      </c>
      <c r="B64" s="487" t="s">
        <v>178</v>
      </c>
      <c r="C64" s="488">
        <v>0</v>
      </c>
      <c r="D64" s="488">
        <v>0</v>
      </c>
      <c r="E64" s="493" t="str">
        <f t="shared" si="2"/>
        <v/>
      </c>
      <c r="F64" s="278" t="str">
        <f t="shared" si="0"/>
        <v>否</v>
      </c>
      <c r="G64" s="479" t="str">
        <f t="shared" si="1"/>
        <v>项</v>
      </c>
    </row>
    <row r="65" ht="44.1" customHeight="1" spans="1:7">
      <c r="A65" s="486">
        <v>2010607</v>
      </c>
      <c r="B65" s="487" t="s">
        <v>179</v>
      </c>
      <c r="C65" s="301">
        <v>56</v>
      </c>
      <c r="D65" s="301">
        <v>51</v>
      </c>
      <c r="E65" s="492">
        <f t="shared" si="2"/>
        <v>-0.0893</v>
      </c>
      <c r="F65" s="278" t="str">
        <f t="shared" si="0"/>
        <v>是</v>
      </c>
      <c r="G65" s="479" t="str">
        <f t="shared" si="1"/>
        <v>项</v>
      </c>
    </row>
    <row r="66" ht="44.1" hidden="1" customHeight="1" spans="1:7">
      <c r="A66" s="486">
        <v>2010608</v>
      </c>
      <c r="B66" s="487" t="s">
        <v>180</v>
      </c>
      <c r="C66" s="488">
        <v>0</v>
      </c>
      <c r="D66" s="488">
        <v>0</v>
      </c>
      <c r="E66" s="493" t="str">
        <f t="shared" si="2"/>
        <v/>
      </c>
      <c r="F66" s="278" t="str">
        <f t="shared" si="0"/>
        <v>否</v>
      </c>
      <c r="G66" s="479" t="str">
        <f t="shared" si="1"/>
        <v>项</v>
      </c>
    </row>
    <row r="67" ht="44.1" hidden="1" customHeight="1" spans="1:7">
      <c r="A67" s="486">
        <v>2010650</v>
      </c>
      <c r="B67" s="487" t="s">
        <v>148</v>
      </c>
      <c r="C67" s="488">
        <v>0</v>
      </c>
      <c r="D67" s="488">
        <v>0</v>
      </c>
      <c r="E67" s="493" t="str">
        <f t="shared" si="2"/>
        <v/>
      </c>
      <c r="F67" s="278" t="str">
        <f t="shared" si="0"/>
        <v>否</v>
      </c>
      <c r="G67" s="479" t="str">
        <f t="shared" si="1"/>
        <v>项</v>
      </c>
    </row>
    <row r="68" ht="44.1" customHeight="1" spans="1:7">
      <c r="A68" s="486">
        <v>2010699</v>
      </c>
      <c r="B68" s="487" t="s">
        <v>181</v>
      </c>
      <c r="C68" s="301">
        <v>268</v>
      </c>
      <c r="D68" s="301">
        <v>158</v>
      </c>
      <c r="E68" s="492">
        <f t="shared" ref="E68:E131" si="3">IF(C68&gt;0,D68/C68-1,IF(C68&lt;0,-(D68/C68-1),""))</f>
        <v>-0.4104</v>
      </c>
      <c r="F68" s="278" t="str">
        <f t="shared" ref="F68:F131" si="4">IF(LEN(A68)=3,"是",IF(B68&lt;&gt;"",IF(SUM(C68:D68)&lt;&gt;0,"是","否"),"是"))</f>
        <v>是</v>
      </c>
      <c r="G68" s="479" t="str">
        <f t="shared" ref="G68:G131" si="5">IF(LEN(A68)=3,"类",IF(LEN(A68)=5,"款","项"))</f>
        <v>项</v>
      </c>
    </row>
    <row r="69" ht="44.1" customHeight="1" spans="1:7">
      <c r="A69" s="485">
        <v>20107</v>
      </c>
      <c r="B69" s="303" t="s">
        <v>182</v>
      </c>
      <c r="C69" s="294">
        <v>310</v>
      </c>
      <c r="D69" s="294">
        <v>124</v>
      </c>
      <c r="E69" s="492">
        <f t="shared" si="3"/>
        <v>-0.6</v>
      </c>
      <c r="F69" s="278" t="str">
        <f t="shared" si="4"/>
        <v>是</v>
      </c>
      <c r="G69" s="479" t="str">
        <f t="shared" si="5"/>
        <v>款</v>
      </c>
    </row>
    <row r="70" ht="44.1" customHeight="1" spans="1:7">
      <c r="A70" s="486">
        <v>2010701</v>
      </c>
      <c r="B70" s="487" t="s">
        <v>139</v>
      </c>
      <c r="C70" s="301">
        <v>135</v>
      </c>
      <c r="D70" s="301">
        <v>34</v>
      </c>
      <c r="E70" s="492">
        <f t="shared" si="3"/>
        <v>-0.7481</v>
      </c>
      <c r="F70" s="278" t="str">
        <f t="shared" si="4"/>
        <v>是</v>
      </c>
      <c r="G70" s="479" t="str">
        <f t="shared" si="5"/>
        <v>项</v>
      </c>
    </row>
    <row r="71" ht="36" customHeight="1" spans="1:7">
      <c r="A71" s="486">
        <v>2010702</v>
      </c>
      <c r="B71" s="487" t="s">
        <v>140</v>
      </c>
      <c r="C71" s="301">
        <v>175</v>
      </c>
      <c r="D71" s="301">
        <v>90</v>
      </c>
      <c r="E71" s="492">
        <f t="shared" si="3"/>
        <v>-0.4857</v>
      </c>
      <c r="F71" s="278" t="str">
        <f t="shared" si="4"/>
        <v>是</v>
      </c>
      <c r="G71" s="479" t="str">
        <f t="shared" si="5"/>
        <v>项</v>
      </c>
    </row>
    <row r="72" ht="36" hidden="1" customHeight="1" spans="1:7">
      <c r="A72" s="486">
        <v>2010703</v>
      </c>
      <c r="B72" s="487" t="s">
        <v>141</v>
      </c>
      <c r="C72" s="488">
        <v>0</v>
      </c>
      <c r="D72" s="488">
        <v>0</v>
      </c>
      <c r="E72" s="493" t="str">
        <f t="shared" si="3"/>
        <v/>
      </c>
      <c r="F72" s="278" t="str">
        <f t="shared" si="4"/>
        <v>否</v>
      </c>
      <c r="G72" s="479" t="str">
        <f t="shared" si="5"/>
        <v>项</v>
      </c>
    </row>
    <row r="73" ht="36" hidden="1" customHeight="1" spans="1:7">
      <c r="A73" s="486">
        <v>2010709</v>
      </c>
      <c r="B73" s="487" t="s">
        <v>179</v>
      </c>
      <c r="C73" s="488">
        <v>0</v>
      </c>
      <c r="D73" s="488">
        <v>0</v>
      </c>
      <c r="E73" s="493" t="str">
        <f t="shared" si="3"/>
        <v/>
      </c>
      <c r="F73" s="278" t="str">
        <f t="shared" si="4"/>
        <v>否</v>
      </c>
      <c r="G73" s="479" t="str">
        <f t="shared" si="5"/>
        <v>项</v>
      </c>
    </row>
    <row r="74" ht="44.1" hidden="1" customHeight="1" spans="1:7">
      <c r="A74" s="494">
        <v>2010710</v>
      </c>
      <c r="B74" s="487" t="s">
        <v>183</v>
      </c>
      <c r="C74" s="488">
        <v>0</v>
      </c>
      <c r="D74" s="488">
        <v>0</v>
      </c>
      <c r="E74" s="493" t="str">
        <f t="shared" si="3"/>
        <v/>
      </c>
      <c r="F74" s="278" t="str">
        <f t="shared" si="4"/>
        <v>否</v>
      </c>
      <c r="G74" s="479" t="str">
        <f t="shared" si="5"/>
        <v>项</v>
      </c>
    </row>
    <row r="75" ht="44.1" hidden="1" customHeight="1" spans="1:7">
      <c r="A75" s="486">
        <v>2010750</v>
      </c>
      <c r="B75" s="487" t="s">
        <v>148</v>
      </c>
      <c r="C75" s="488">
        <v>0</v>
      </c>
      <c r="D75" s="488">
        <v>0</v>
      </c>
      <c r="E75" s="493" t="str">
        <f t="shared" si="3"/>
        <v/>
      </c>
      <c r="F75" s="278" t="str">
        <f t="shared" si="4"/>
        <v>否</v>
      </c>
      <c r="G75" s="479" t="str">
        <f t="shared" si="5"/>
        <v>项</v>
      </c>
    </row>
    <row r="76" ht="36" hidden="1" customHeight="1" spans="1:7">
      <c r="A76" s="486">
        <v>2010799</v>
      </c>
      <c r="B76" s="487" t="s">
        <v>184</v>
      </c>
      <c r="C76" s="488">
        <v>0</v>
      </c>
      <c r="D76" s="488">
        <v>0</v>
      </c>
      <c r="E76" s="493" t="str">
        <f t="shared" si="3"/>
        <v/>
      </c>
      <c r="F76" s="278" t="str">
        <f t="shared" si="4"/>
        <v>否</v>
      </c>
      <c r="G76" s="479" t="str">
        <f t="shared" si="5"/>
        <v>项</v>
      </c>
    </row>
    <row r="77" ht="44.1" customHeight="1" spans="1:7">
      <c r="A77" s="485">
        <v>20108</v>
      </c>
      <c r="B77" s="303" t="s">
        <v>185</v>
      </c>
      <c r="C77" s="294">
        <v>70</v>
      </c>
      <c r="D77" s="294">
        <v>44</v>
      </c>
      <c r="E77" s="492">
        <f t="shared" si="3"/>
        <v>-0.3714</v>
      </c>
      <c r="F77" s="278" t="str">
        <f t="shared" si="4"/>
        <v>是</v>
      </c>
      <c r="G77" s="479" t="str">
        <f t="shared" si="5"/>
        <v>款</v>
      </c>
    </row>
    <row r="78" ht="44.1" customHeight="1" spans="1:7">
      <c r="A78" s="486">
        <v>2010801</v>
      </c>
      <c r="B78" s="487" t="s">
        <v>139</v>
      </c>
      <c r="C78" s="301">
        <v>24</v>
      </c>
      <c r="D78" s="301">
        <v>24</v>
      </c>
      <c r="E78" s="492">
        <f t="shared" si="3"/>
        <v>0</v>
      </c>
      <c r="F78" s="278" t="str">
        <f t="shared" si="4"/>
        <v>是</v>
      </c>
      <c r="G78" s="479" t="str">
        <f t="shared" si="5"/>
        <v>项</v>
      </c>
    </row>
    <row r="79" ht="36" hidden="1" customHeight="1" spans="1:7">
      <c r="A79" s="486">
        <v>2010802</v>
      </c>
      <c r="B79" s="487" t="s">
        <v>140</v>
      </c>
      <c r="C79" s="488">
        <v>0</v>
      </c>
      <c r="D79" s="488">
        <v>0</v>
      </c>
      <c r="E79" s="493" t="str">
        <f t="shared" si="3"/>
        <v/>
      </c>
      <c r="F79" s="278" t="str">
        <f t="shared" si="4"/>
        <v>否</v>
      </c>
      <c r="G79" s="479" t="str">
        <f t="shared" si="5"/>
        <v>项</v>
      </c>
    </row>
    <row r="80" ht="44.1" hidden="1" customHeight="1" spans="1:7">
      <c r="A80" s="486">
        <v>2010803</v>
      </c>
      <c r="B80" s="487" t="s">
        <v>141</v>
      </c>
      <c r="C80" s="488">
        <v>0</v>
      </c>
      <c r="D80" s="488">
        <v>0</v>
      </c>
      <c r="E80" s="493" t="str">
        <f t="shared" si="3"/>
        <v/>
      </c>
      <c r="F80" s="278" t="str">
        <f t="shared" si="4"/>
        <v>否</v>
      </c>
      <c r="G80" s="479" t="str">
        <f t="shared" si="5"/>
        <v>项</v>
      </c>
    </row>
    <row r="81" ht="44.1" customHeight="1" spans="1:7">
      <c r="A81" s="486">
        <v>2010804</v>
      </c>
      <c r="B81" s="487" t="s">
        <v>186</v>
      </c>
      <c r="C81" s="301">
        <v>46</v>
      </c>
      <c r="D81" s="301">
        <v>20</v>
      </c>
      <c r="E81" s="492">
        <f t="shared" si="3"/>
        <v>-0.5652</v>
      </c>
      <c r="F81" s="278" t="str">
        <f t="shared" si="4"/>
        <v>是</v>
      </c>
      <c r="G81" s="479" t="str">
        <f t="shared" si="5"/>
        <v>项</v>
      </c>
    </row>
    <row r="82" ht="44.1" hidden="1" customHeight="1" spans="1:7">
      <c r="A82" s="486">
        <v>2010805</v>
      </c>
      <c r="B82" s="487" t="s">
        <v>187</v>
      </c>
      <c r="C82" s="488">
        <v>0</v>
      </c>
      <c r="D82" s="488">
        <v>0</v>
      </c>
      <c r="E82" s="493" t="str">
        <f t="shared" si="3"/>
        <v/>
      </c>
      <c r="F82" s="278" t="str">
        <f t="shared" si="4"/>
        <v>否</v>
      </c>
      <c r="G82" s="479" t="str">
        <f t="shared" si="5"/>
        <v>项</v>
      </c>
    </row>
    <row r="83" ht="36" hidden="1" customHeight="1" spans="1:7">
      <c r="A83" s="486">
        <v>2010806</v>
      </c>
      <c r="B83" s="487" t="s">
        <v>179</v>
      </c>
      <c r="C83" s="488">
        <v>0</v>
      </c>
      <c r="D83" s="488">
        <v>0</v>
      </c>
      <c r="E83" s="493" t="str">
        <f t="shared" si="3"/>
        <v/>
      </c>
      <c r="F83" s="278" t="str">
        <f t="shared" si="4"/>
        <v>否</v>
      </c>
      <c r="G83" s="479" t="str">
        <f t="shared" si="5"/>
        <v>项</v>
      </c>
    </row>
    <row r="84" ht="44.1" hidden="1" customHeight="1" spans="1:7">
      <c r="A84" s="486">
        <v>2010850</v>
      </c>
      <c r="B84" s="487" t="s">
        <v>148</v>
      </c>
      <c r="C84" s="488">
        <v>0</v>
      </c>
      <c r="D84" s="488">
        <v>0</v>
      </c>
      <c r="E84" s="493" t="str">
        <f t="shared" si="3"/>
        <v/>
      </c>
      <c r="F84" s="278" t="str">
        <f t="shared" si="4"/>
        <v>否</v>
      </c>
      <c r="G84" s="479" t="str">
        <f t="shared" si="5"/>
        <v>项</v>
      </c>
    </row>
    <row r="85" ht="44.1" hidden="1" customHeight="1" spans="1:7">
      <c r="A85" s="486">
        <v>2010899</v>
      </c>
      <c r="B85" s="487" t="s">
        <v>188</v>
      </c>
      <c r="C85" s="488">
        <v>0</v>
      </c>
      <c r="D85" s="488">
        <v>0</v>
      </c>
      <c r="E85" s="493" t="str">
        <f t="shared" si="3"/>
        <v/>
      </c>
      <c r="F85" s="278" t="str">
        <f t="shared" si="4"/>
        <v>否</v>
      </c>
      <c r="G85" s="479" t="str">
        <f t="shared" si="5"/>
        <v>项</v>
      </c>
    </row>
    <row r="86" ht="44.1" hidden="1" customHeight="1" spans="1:7">
      <c r="A86" s="485">
        <v>20109</v>
      </c>
      <c r="B86" s="303" t="s">
        <v>189</v>
      </c>
      <c r="C86" s="312">
        <f>SUM(C87:C98)</f>
        <v>0</v>
      </c>
      <c r="D86" s="312">
        <f>((((SUM(D87:D98))+0)+0)+0)+0</f>
        <v>0</v>
      </c>
      <c r="E86" s="493" t="str">
        <f t="shared" si="3"/>
        <v/>
      </c>
      <c r="F86" s="278" t="str">
        <f t="shared" si="4"/>
        <v>否</v>
      </c>
      <c r="G86" s="479" t="str">
        <f t="shared" si="5"/>
        <v>款</v>
      </c>
    </row>
    <row r="87" ht="36" hidden="1" customHeight="1" spans="1:7">
      <c r="A87" s="486">
        <v>2010901</v>
      </c>
      <c r="B87" s="487" t="s">
        <v>139</v>
      </c>
      <c r="C87" s="488">
        <v>0</v>
      </c>
      <c r="D87" s="488">
        <v>0</v>
      </c>
      <c r="E87" s="493" t="str">
        <f t="shared" si="3"/>
        <v/>
      </c>
      <c r="F87" s="278" t="str">
        <f t="shared" si="4"/>
        <v>否</v>
      </c>
      <c r="G87" s="479" t="str">
        <f t="shared" si="5"/>
        <v>项</v>
      </c>
    </row>
    <row r="88" ht="36" hidden="1" customHeight="1" spans="1:7">
      <c r="A88" s="486">
        <v>2010902</v>
      </c>
      <c r="B88" s="487" t="s">
        <v>140</v>
      </c>
      <c r="C88" s="488">
        <v>0</v>
      </c>
      <c r="D88" s="488">
        <v>0</v>
      </c>
      <c r="E88" s="493" t="str">
        <f t="shared" si="3"/>
        <v/>
      </c>
      <c r="F88" s="278" t="str">
        <f t="shared" si="4"/>
        <v>否</v>
      </c>
      <c r="G88" s="479" t="str">
        <f t="shared" si="5"/>
        <v>项</v>
      </c>
    </row>
    <row r="89" ht="36" hidden="1" customHeight="1" spans="1:7">
      <c r="A89" s="486">
        <v>2010903</v>
      </c>
      <c r="B89" s="487" t="s">
        <v>141</v>
      </c>
      <c r="C89" s="488">
        <v>0</v>
      </c>
      <c r="D89" s="488">
        <v>0</v>
      </c>
      <c r="E89" s="493" t="str">
        <f t="shared" si="3"/>
        <v/>
      </c>
      <c r="F89" s="278" t="str">
        <f t="shared" si="4"/>
        <v>否</v>
      </c>
      <c r="G89" s="479" t="str">
        <f t="shared" si="5"/>
        <v>项</v>
      </c>
    </row>
    <row r="90" ht="44.1" hidden="1" customHeight="1" spans="1:7">
      <c r="A90" s="486">
        <v>2010905</v>
      </c>
      <c r="B90" s="487" t="s">
        <v>190</v>
      </c>
      <c r="C90" s="488">
        <v>0</v>
      </c>
      <c r="D90" s="488">
        <v>0</v>
      </c>
      <c r="E90" s="493" t="str">
        <f t="shared" si="3"/>
        <v/>
      </c>
      <c r="F90" s="278" t="str">
        <f t="shared" si="4"/>
        <v>否</v>
      </c>
      <c r="G90" s="479" t="str">
        <f t="shared" si="5"/>
        <v>项</v>
      </c>
    </row>
    <row r="91" ht="36" hidden="1" customHeight="1" spans="1:7">
      <c r="A91" s="486">
        <v>2010907</v>
      </c>
      <c r="B91" s="487" t="s">
        <v>191</v>
      </c>
      <c r="C91" s="488">
        <v>0</v>
      </c>
      <c r="D91" s="488">
        <v>0</v>
      </c>
      <c r="E91" s="493" t="str">
        <f t="shared" si="3"/>
        <v/>
      </c>
      <c r="F91" s="278" t="str">
        <f t="shared" si="4"/>
        <v>否</v>
      </c>
      <c r="G91" s="479" t="str">
        <f t="shared" si="5"/>
        <v>项</v>
      </c>
    </row>
    <row r="92" ht="36" hidden="1" customHeight="1" spans="1:7">
      <c r="A92" s="486">
        <v>2010908</v>
      </c>
      <c r="B92" s="487" t="s">
        <v>179</v>
      </c>
      <c r="C92" s="488">
        <v>0</v>
      </c>
      <c r="D92" s="488">
        <v>0</v>
      </c>
      <c r="E92" s="493" t="str">
        <f t="shared" si="3"/>
        <v/>
      </c>
      <c r="F92" s="278" t="str">
        <f t="shared" si="4"/>
        <v>否</v>
      </c>
      <c r="G92" s="479" t="str">
        <f t="shared" si="5"/>
        <v>项</v>
      </c>
    </row>
    <row r="93" ht="36" hidden="1" customHeight="1" spans="1:7">
      <c r="A93" s="486">
        <v>2010909</v>
      </c>
      <c r="B93" s="487" t="s">
        <v>192</v>
      </c>
      <c r="C93" s="488">
        <v>0</v>
      </c>
      <c r="D93" s="488">
        <v>0</v>
      </c>
      <c r="E93" s="493" t="str">
        <f t="shared" si="3"/>
        <v/>
      </c>
      <c r="F93" s="278" t="str">
        <f t="shared" si="4"/>
        <v>否</v>
      </c>
      <c r="G93" s="479" t="str">
        <f t="shared" si="5"/>
        <v>项</v>
      </c>
    </row>
    <row r="94" ht="36" hidden="1" customHeight="1" spans="1:7">
      <c r="A94" s="486">
        <v>2010910</v>
      </c>
      <c r="B94" s="487" t="s">
        <v>193</v>
      </c>
      <c r="C94" s="488">
        <v>0</v>
      </c>
      <c r="D94" s="488">
        <v>0</v>
      </c>
      <c r="E94" s="493" t="str">
        <f t="shared" si="3"/>
        <v/>
      </c>
      <c r="F94" s="278" t="str">
        <f t="shared" si="4"/>
        <v>否</v>
      </c>
      <c r="G94" s="479" t="str">
        <f t="shared" si="5"/>
        <v>项</v>
      </c>
    </row>
    <row r="95" ht="44.1" hidden="1" customHeight="1" spans="1:7">
      <c r="A95" s="486">
        <v>2010911</v>
      </c>
      <c r="B95" s="487" t="s">
        <v>194</v>
      </c>
      <c r="C95" s="488">
        <v>0</v>
      </c>
      <c r="D95" s="488">
        <v>0</v>
      </c>
      <c r="E95" s="493" t="str">
        <f t="shared" si="3"/>
        <v/>
      </c>
      <c r="F95" s="278" t="str">
        <f t="shared" si="4"/>
        <v>否</v>
      </c>
      <c r="G95" s="479" t="str">
        <f t="shared" si="5"/>
        <v>项</v>
      </c>
    </row>
    <row r="96" ht="36" hidden="1" customHeight="1" spans="1:7">
      <c r="A96" s="486">
        <v>2010912</v>
      </c>
      <c r="B96" s="487" t="s">
        <v>195</v>
      </c>
      <c r="C96" s="488">
        <v>0</v>
      </c>
      <c r="D96" s="488">
        <v>0</v>
      </c>
      <c r="E96" s="493" t="str">
        <f t="shared" si="3"/>
        <v/>
      </c>
      <c r="F96" s="278" t="str">
        <f t="shared" si="4"/>
        <v>否</v>
      </c>
      <c r="G96" s="479" t="str">
        <f t="shared" si="5"/>
        <v>项</v>
      </c>
    </row>
    <row r="97" ht="36" hidden="1" customHeight="1" spans="1:7">
      <c r="A97" s="486">
        <v>2010950</v>
      </c>
      <c r="B97" s="487" t="s">
        <v>148</v>
      </c>
      <c r="C97" s="488">
        <v>0</v>
      </c>
      <c r="D97" s="488">
        <v>0</v>
      </c>
      <c r="E97" s="493" t="str">
        <f t="shared" si="3"/>
        <v/>
      </c>
      <c r="F97" s="278" t="str">
        <f t="shared" si="4"/>
        <v>否</v>
      </c>
      <c r="G97" s="479" t="str">
        <f t="shared" si="5"/>
        <v>项</v>
      </c>
    </row>
    <row r="98" ht="36" hidden="1" customHeight="1" spans="1:7">
      <c r="A98" s="486">
        <v>2010999</v>
      </c>
      <c r="B98" s="487" t="s">
        <v>196</v>
      </c>
      <c r="C98" s="488">
        <v>0</v>
      </c>
      <c r="D98" s="488">
        <v>0</v>
      </c>
      <c r="E98" s="493" t="str">
        <f t="shared" si="3"/>
        <v/>
      </c>
      <c r="F98" s="278" t="str">
        <f t="shared" si="4"/>
        <v>否</v>
      </c>
      <c r="G98" s="479" t="str">
        <f t="shared" si="5"/>
        <v>项</v>
      </c>
    </row>
    <row r="99" ht="44.1" customHeight="1" spans="1:7">
      <c r="A99" s="485">
        <v>20111</v>
      </c>
      <c r="B99" s="303" t="s">
        <v>197</v>
      </c>
      <c r="C99" s="294">
        <v>2138</v>
      </c>
      <c r="D99" s="294">
        <v>2151</v>
      </c>
      <c r="E99" s="492">
        <f t="shared" si="3"/>
        <v>0.0061</v>
      </c>
      <c r="F99" s="278" t="str">
        <f t="shared" si="4"/>
        <v>是</v>
      </c>
      <c r="G99" s="479" t="str">
        <f t="shared" si="5"/>
        <v>款</v>
      </c>
    </row>
    <row r="100" ht="44.1" customHeight="1" spans="1:7">
      <c r="A100" s="486">
        <v>2011101</v>
      </c>
      <c r="B100" s="487" t="s">
        <v>139</v>
      </c>
      <c r="C100" s="301">
        <v>1608</v>
      </c>
      <c r="D100" s="301">
        <v>1702</v>
      </c>
      <c r="E100" s="492">
        <f t="shared" si="3"/>
        <v>0.0585</v>
      </c>
      <c r="F100" s="278" t="str">
        <f t="shared" si="4"/>
        <v>是</v>
      </c>
      <c r="G100" s="479" t="str">
        <f t="shared" si="5"/>
        <v>项</v>
      </c>
    </row>
    <row r="101" ht="36" customHeight="1" spans="1:7">
      <c r="A101" s="486">
        <v>2011102</v>
      </c>
      <c r="B101" s="487" t="s">
        <v>140</v>
      </c>
      <c r="C101" s="301">
        <v>128</v>
      </c>
      <c r="D101" s="301">
        <v>332</v>
      </c>
      <c r="E101" s="492">
        <f t="shared" si="3"/>
        <v>1.5938</v>
      </c>
      <c r="F101" s="278" t="str">
        <f t="shared" si="4"/>
        <v>是</v>
      </c>
      <c r="G101" s="479" t="str">
        <f t="shared" si="5"/>
        <v>项</v>
      </c>
    </row>
    <row r="102" ht="44.1" hidden="1" customHeight="1" spans="1:7">
      <c r="A102" s="486">
        <v>2011103</v>
      </c>
      <c r="B102" s="487" t="s">
        <v>141</v>
      </c>
      <c r="C102" s="488">
        <v>0</v>
      </c>
      <c r="D102" s="488">
        <v>0</v>
      </c>
      <c r="E102" s="493" t="str">
        <f t="shared" si="3"/>
        <v/>
      </c>
      <c r="F102" s="278" t="str">
        <f t="shared" si="4"/>
        <v>否</v>
      </c>
      <c r="G102" s="479" t="str">
        <f t="shared" si="5"/>
        <v>项</v>
      </c>
    </row>
    <row r="103" ht="44.1" hidden="1" customHeight="1" spans="1:7">
      <c r="A103" s="486">
        <v>2011104</v>
      </c>
      <c r="B103" s="487" t="s">
        <v>198</v>
      </c>
      <c r="C103" s="488">
        <v>0</v>
      </c>
      <c r="D103" s="488">
        <v>0</v>
      </c>
      <c r="E103" s="493" t="str">
        <f t="shared" si="3"/>
        <v/>
      </c>
      <c r="F103" s="278" t="str">
        <f t="shared" si="4"/>
        <v>否</v>
      </c>
      <c r="G103" s="479" t="str">
        <f t="shared" si="5"/>
        <v>项</v>
      </c>
    </row>
    <row r="104" ht="36" hidden="1" customHeight="1" spans="1:7">
      <c r="A104" s="486">
        <v>2011105</v>
      </c>
      <c r="B104" s="487" t="s">
        <v>199</v>
      </c>
      <c r="C104" s="488">
        <v>0</v>
      </c>
      <c r="D104" s="488">
        <v>0</v>
      </c>
      <c r="E104" s="493" t="str">
        <f t="shared" si="3"/>
        <v/>
      </c>
      <c r="F104" s="278" t="str">
        <f t="shared" si="4"/>
        <v>否</v>
      </c>
      <c r="G104" s="479" t="str">
        <f t="shared" si="5"/>
        <v>项</v>
      </c>
    </row>
    <row r="105" ht="44.1" hidden="1" customHeight="1" spans="1:7">
      <c r="A105" s="486">
        <v>2011106</v>
      </c>
      <c r="B105" s="487" t="s">
        <v>200</v>
      </c>
      <c r="C105" s="488">
        <v>0</v>
      </c>
      <c r="D105" s="488">
        <v>0</v>
      </c>
      <c r="E105" s="493" t="str">
        <f t="shared" si="3"/>
        <v/>
      </c>
      <c r="F105" s="278" t="str">
        <f t="shared" si="4"/>
        <v>否</v>
      </c>
      <c r="G105" s="479" t="str">
        <f t="shared" si="5"/>
        <v>项</v>
      </c>
    </row>
    <row r="106" ht="44.1" customHeight="1" spans="1:7">
      <c r="A106" s="486">
        <v>2011150</v>
      </c>
      <c r="B106" s="487" t="s">
        <v>148</v>
      </c>
      <c r="C106" s="301">
        <v>56</v>
      </c>
      <c r="D106" s="301">
        <v>56</v>
      </c>
      <c r="E106" s="492">
        <f t="shared" si="3"/>
        <v>0</v>
      </c>
      <c r="F106" s="278" t="str">
        <f t="shared" si="4"/>
        <v>是</v>
      </c>
      <c r="G106" s="479" t="str">
        <f t="shared" si="5"/>
        <v>项</v>
      </c>
    </row>
    <row r="107" ht="44.1" customHeight="1" spans="1:7">
      <c r="A107" s="486">
        <v>2011199</v>
      </c>
      <c r="B107" s="487" t="s">
        <v>201</v>
      </c>
      <c r="C107" s="301">
        <v>346</v>
      </c>
      <c r="D107" s="301">
        <v>61</v>
      </c>
      <c r="E107" s="492">
        <f t="shared" si="3"/>
        <v>-0.8237</v>
      </c>
      <c r="F107" s="278" t="str">
        <f t="shared" si="4"/>
        <v>是</v>
      </c>
      <c r="G107" s="479" t="str">
        <f t="shared" si="5"/>
        <v>项</v>
      </c>
    </row>
    <row r="108" ht="44.1" customHeight="1" spans="1:7">
      <c r="A108" s="485">
        <v>20113</v>
      </c>
      <c r="B108" s="303" t="s">
        <v>202</v>
      </c>
      <c r="C108" s="294">
        <v>189</v>
      </c>
      <c r="D108" s="294">
        <v>348</v>
      </c>
      <c r="E108" s="492">
        <f t="shared" si="3"/>
        <v>0.8413</v>
      </c>
      <c r="F108" s="278" t="str">
        <f t="shared" si="4"/>
        <v>是</v>
      </c>
      <c r="G108" s="479" t="str">
        <f t="shared" si="5"/>
        <v>款</v>
      </c>
    </row>
    <row r="109" ht="44.1" customHeight="1" spans="1:7">
      <c r="A109" s="486">
        <v>2011301</v>
      </c>
      <c r="B109" s="487" t="s">
        <v>139</v>
      </c>
      <c r="C109" s="301">
        <v>145</v>
      </c>
      <c r="D109" s="301">
        <v>174</v>
      </c>
      <c r="E109" s="492">
        <f t="shared" si="3"/>
        <v>0.2</v>
      </c>
      <c r="F109" s="278" t="str">
        <f t="shared" si="4"/>
        <v>是</v>
      </c>
      <c r="G109" s="479" t="str">
        <f t="shared" si="5"/>
        <v>项</v>
      </c>
    </row>
    <row r="110" ht="36" hidden="1" customHeight="1" spans="1:7">
      <c r="A110" s="486">
        <v>2011302</v>
      </c>
      <c r="B110" s="487" t="s">
        <v>140</v>
      </c>
      <c r="C110" s="488">
        <v>0</v>
      </c>
      <c r="D110" s="488">
        <v>0</v>
      </c>
      <c r="E110" s="493" t="str">
        <f t="shared" si="3"/>
        <v/>
      </c>
      <c r="F110" s="278" t="str">
        <f t="shared" si="4"/>
        <v>否</v>
      </c>
      <c r="G110" s="479" t="str">
        <f t="shared" si="5"/>
        <v>项</v>
      </c>
    </row>
    <row r="111" ht="44.1" hidden="1" customHeight="1" spans="1:7">
      <c r="A111" s="486">
        <v>2011303</v>
      </c>
      <c r="B111" s="487" t="s">
        <v>141</v>
      </c>
      <c r="C111" s="488">
        <v>0</v>
      </c>
      <c r="D111" s="488">
        <v>0</v>
      </c>
      <c r="E111" s="493" t="str">
        <f t="shared" si="3"/>
        <v/>
      </c>
      <c r="F111" s="278" t="str">
        <f t="shared" si="4"/>
        <v>否</v>
      </c>
      <c r="G111" s="479" t="str">
        <f t="shared" si="5"/>
        <v>项</v>
      </c>
    </row>
    <row r="112" ht="36" hidden="1" customHeight="1" spans="1:7">
      <c r="A112" s="486">
        <v>2011304</v>
      </c>
      <c r="B112" s="487" t="s">
        <v>203</v>
      </c>
      <c r="C112" s="488">
        <v>0</v>
      </c>
      <c r="D112" s="488">
        <v>0</v>
      </c>
      <c r="E112" s="493" t="str">
        <f t="shared" si="3"/>
        <v/>
      </c>
      <c r="F112" s="278" t="str">
        <f t="shared" si="4"/>
        <v>否</v>
      </c>
      <c r="G112" s="479" t="str">
        <f t="shared" si="5"/>
        <v>项</v>
      </c>
    </row>
    <row r="113" ht="36" hidden="1" customHeight="1" spans="1:7">
      <c r="A113" s="486">
        <v>2011305</v>
      </c>
      <c r="B113" s="487" t="s">
        <v>204</v>
      </c>
      <c r="C113" s="488">
        <v>0</v>
      </c>
      <c r="D113" s="488">
        <v>0</v>
      </c>
      <c r="E113" s="493" t="str">
        <f t="shared" si="3"/>
        <v/>
      </c>
      <c r="F113" s="278" t="str">
        <f t="shared" si="4"/>
        <v>否</v>
      </c>
      <c r="G113" s="479" t="str">
        <f t="shared" si="5"/>
        <v>项</v>
      </c>
    </row>
    <row r="114" ht="36" hidden="1" customHeight="1" spans="1:7">
      <c r="A114" s="486">
        <v>2011306</v>
      </c>
      <c r="B114" s="487" t="s">
        <v>205</v>
      </c>
      <c r="C114" s="488">
        <v>0</v>
      </c>
      <c r="D114" s="488">
        <v>0</v>
      </c>
      <c r="E114" s="493" t="str">
        <f t="shared" si="3"/>
        <v/>
      </c>
      <c r="F114" s="278" t="str">
        <f t="shared" si="4"/>
        <v>否</v>
      </c>
      <c r="G114" s="479" t="str">
        <f t="shared" si="5"/>
        <v>项</v>
      </c>
    </row>
    <row r="115" ht="36" hidden="1" customHeight="1" spans="1:7">
      <c r="A115" s="486">
        <v>2011307</v>
      </c>
      <c r="B115" s="487" t="s">
        <v>206</v>
      </c>
      <c r="C115" s="488">
        <v>0</v>
      </c>
      <c r="D115" s="488">
        <v>0</v>
      </c>
      <c r="E115" s="493" t="str">
        <f t="shared" si="3"/>
        <v/>
      </c>
      <c r="F115" s="278" t="str">
        <f t="shared" si="4"/>
        <v>否</v>
      </c>
      <c r="G115" s="479" t="str">
        <f t="shared" si="5"/>
        <v>项</v>
      </c>
    </row>
    <row r="116" ht="44.1" customHeight="1" spans="1:7">
      <c r="A116" s="486">
        <v>2011308</v>
      </c>
      <c r="B116" s="487" t="s">
        <v>207</v>
      </c>
      <c r="C116" s="301">
        <v>44</v>
      </c>
      <c r="D116" s="301">
        <v>174</v>
      </c>
      <c r="E116" s="492">
        <f t="shared" si="3"/>
        <v>2.9545</v>
      </c>
      <c r="F116" s="278" t="str">
        <f t="shared" si="4"/>
        <v>是</v>
      </c>
      <c r="G116" s="479" t="str">
        <f t="shared" si="5"/>
        <v>项</v>
      </c>
    </row>
    <row r="117" ht="44.1" hidden="1" customHeight="1" spans="1:7">
      <c r="A117" s="486">
        <v>2011350</v>
      </c>
      <c r="B117" s="487" t="s">
        <v>148</v>
      </c>
      <c r="C117" s="488">
        <v>0</v>
      </c>
      <c r="D117" s="488">
        <v>0</v>
      </c>
      <c r="E117" s="493" t="str">
        <f t="shared" si="3"/>
        <v/>
      </c>
      <c r="F117" s="278" t="str">
        <f t="shared" si="4"/>
        <v>否</v>
      </c>
      <c r="G117" s="479" t="str">
        <f t="shared" si="5"/>
        <v>项</v>
      </c>
    </row>
    <row r="118" ht="36" hidden="1" customHeight="1" spans="1:7">
      <c r="A118" s="486">
        <v>2011399</v>
      </c>
      <c r="B118" s="487" t="s">
        <v>208</v>
      </c>
      <c r="C118" s="488">
        <v>0</v>
      </c>
      <c r="D118" s="488">
        <v>0</v>
      </c>
      <c r="E118" s="493" t="str">
        <f t="shared" si="3"/>
        <v/>
      </c>
      <c r="F118" s="278" t="str">
        <f t="shared" si="4"/>
        <v>否</v>
      </c>
      <c r="G118" s="479" t="str">
        <f t="shared" si="5"/>
        <v>项</v>
      </c>
    </row>
    <row r="119" ht="44.1" customHeight="1" spans="1:7">
      <c r="A119" s="485">
        <v>20114</v>
      </c>
      <c r="B119" s="303" t="s">
        <v>209</v>
      </c>
      <c r="C119" s="294">
        <v>0</v>
      </c>
      <c r="D119" s="294">
        <v>6</v>
      </c>
      <c r="E119" s="492" t="str">
        <f t="shared" si="3"/>
        <v/>
      </c>
      <c r="F119" s="278" t="str">
        <f t="shared" si="4"/>
        <v>是</v>
      </c>
      <c r="G119" s="479" t="str">
        <f t="shared" si="5"/>
        <v>款</v>
      </c>
    </row>
    <row r="120" ht="36" hidden="1" customHeight="1" spans="1:7">
      <c r="A120" s="486">
        <v>2011401</v>
      </c>
      <c r="B120" s="487" t="s">
        <v>139</v>
      </c>
      <c r="C120" s="488">
        <v>0</v>
      </c>
      <c r="D120" s="488">
        <v>0</v>
      </c>
      <c r="E120" s="493" t="str">
        <f t="shared" si="3"/>
        <v/>
      </c>
      <c r="F120" s="278" t="str">
        <f t="shared" si="4"/>
        <v>否</v>
      </c>
      <c r="G120" s="479" t="str">
        <f t="shared" si="5"/>
        <v>项</v>
      </c>
    </row>
    <row r="121" ht="44.1" hidden="1" customHeight="1" spans="1:7">
      <c r="A121" s="486">
        <v>2011402</v>
      </c>
      <c r="B121" s="487" t="s">
        <v>140</v>
      </c>
      <c r="C121" s="488">
        <v>0</v>
      </c>
      <c r="D121" s="488">
        <v>0</v>
      </c>
      <c r="E121" s="493" t="str">
        <f t="shared" si="3"/>
        <v/>
      </c>
      <c r="F121" s="278" t="str">
        <f t="shared" si="4"/>
        <v>否</v>
      </c>
      <c r="G121" s="479" t="str">
        <f t="shared" si="5"/>
        <v>项</v>
      </c>
    </row>
    <row r="122" ht="36" hidden="1" customHeight="1" spans="1:7">
      <c r="A122" s="486">
        <v>2011403</v>
      </c>
      <c r="B122" s="487" t="s">
        <v>141</v>
      </c>
      <c r="C122" s="488">
        <v>0</v>
      </c>
      <c r="D122" s="488">
        <v>0</v>
      </c>
      <c r="E122" s="493" t="str">
        <f t="shared" si="3"/>
        <v/>
      </c>
      <c r="F122" s="278" t="str">
        <f t="shared" si="4"/>
        <v>否</v>
      </c>
      <c r="G122" s="479" t="str">
        <f t="shared" si="5"/>
        <v>项</v>
      </c>
    </row>
    <row r="123" ht="36" hidden="1" customHeight="1" spans="1:7">
      <c r="A123" s="486">
        <v>2011404</v>
      </c>
      <c r="B123" s="487" t="s">
        <v>210</v>
      </c>
      <c r="C123" s="488">
        <v>0</v>
      </c>
      <c r="D123" s="488">
        <v>0</v>
      </c>
      <c r="E123" s="493" t="str">
        <f t="shared" si="3"/>
        <v/>
      </c>
      <c r="F123" s="278" t="str">
        <f t="shared" si="4"/>
        <v>否</v>
      </c>
      <c r="G123" s="479" t="str">
        <f t="shared" si="5"/>
        <v>项</v>
      </c>
    </row>
    <row r="124" ht="44.1" hidden="1" customHeight="1" spans="1:7">
      <c r="A124" s="486">
        <v>2011405</v>
      </c>
      <c r="B124" s="487" t="s">
        <v>211</v>
      </c>
      <c r="C124" s="488">
        <v>0</v>
      </c>
      <c r="D124" s="488">
        <v>0</v>
      </c>
      <c r="E124" s="493" t="str">
        <f t="shared" si="3"/>
        <v/>
      </c>
      <c r="F124" s="278" t="str">
        <f t="shared" si="4"/>
        <v>否</v>
      </c>
      <c r="G124" s="479" t="str">
        <f t="shared" si="5"/>
        <v>项</v>
      </c>
    </row>
    <row r="125" ht="36" hidden="1" customHeight="1" spans="1:7">
      <c r="A125" s="486">
        <v>2011408</v>
      </c>
      <c r="B125" s="487" t="s">
        <v>212</v>
      </c>
      <c r="C125" s="488">
        <v>0</v>
      </c>
      <c r="D125" s="488">
        <v>0</v>
      </c>
      <c r="E125" s="493" t="str">
        <f t="shared" si="3"/>
        <v/>
      </c>
      <c r="F125" s="278" t="str">
        <f t="shared" si="4"/>
        <v>否</v>
      </c>
      <c r="G125" s="479" t="str">
        <f t="shared" si="5"/>
        <v>项</v>
      </c>
    </row>
    <row r="126" ht="36" customHeight="1" spans="1:7">
      <c r="A126" s="486">
        <v>2011409</v>
      </c>
      <c r="B126" s="487" t="s">
        <v>213</v>
      </c>
      <c r="C126" s="301">
        <v>0</v>
      </c>
      <c r="D126" s="301">
        <v>6</v>
      </c>
      <c r="E126" s="492" t="str">
        <f t="shared" si="3"/>
        <v/>
      </c>
      <c r="F126" s="278" t="str">
        <f t="shared" si="4"/>
        <v>是</v>
      </c>
      <c r="G126" s="479" t="str">
        <f t="shared" si="5"/>
        <v>项</v>
      </c>
    </row>
    <row r="127" ht="36" hidden="1" customHeight="1" spans="1:7">
      <c r="A127" s="486">
        <v>2011410</v>
      </c>
      <c r="B127" s="487" t="s">
        <v>214</v>
      </c>
      <c r="C127" s="488">
        <v>0</v>
      </c>
      <c r="D127" s="488">
        <v>0</v>
      </c>
      <c r="E127" s="493" t="str">
        <f t="shared" si="3"/>
        <v/>
      </c>
      <c r="F127" s="278" t="str">
        <f t="shared" si="4"/>
        <v>否</v>
      </c>
      <c r="G127" s="479" t="str">
        <f t="shared" si="5"/>
        <v>项</v>
      </c>
    </row>
    <row r="128" ht="36" hidden="1" customHeight="1" spans="1:7">
      <c r="A128" s="486">
        <v>2011411</v>
      </c>
      <c r="B128" s="487" t="s">
        <v>215</v>
      </c>
      <c r="C128" s="488">
        <v>0</v>
      </c>
      <c r="D128" s="488">
        <v>0</v>
      </c>
      <c r="E128" s="493" t="str">
        <f t="shared" si="3"/>
        <v/>
      </c>
      <c r="F128" s="278" t="str">
        <f t="shared" si="4"/>
        <v>否</v>
      </c>
      <c r="G128" s="479" t="str">
        <f t="shared" si="5"/>
        <v>项</v>
      </c>
    </row>
    <row r="129" ht="36" hidden="1" customHeight="1" spans="1:7">
      <c r="A129" s="486">
        <v>2011450</v>
      </c>
      <c r="B129" s="487" t="s">
        <v>148</v>
      </c>
      <c r="C129" s="488">
        <v>0</v>
      </c>
      <c r="D129" s="488">
        <v>0</v>
      </c>
      <c r="E129" s="493" t="str">
        <f t="shared" si="3"/>
        <v/>
      </c>
      <c r="F129" s="278" t="str">
        <f t="shared" si="4"/>
        <v>否</v>
      </c>
      <c r="G129" s="479" t="str">
        <f t="shared" si="5"/>
        <v>项</v>
      </c>
    </row>
    <row r="130" ht="44.1" hidden="1" customHeight="1" spans="1:7">
      <c r="A130" s="486">
        <v>2011499</v>
      </c>
      <c r="B130" s="487" t="s">
        <v>216</v>
      </c>
      <c r="C130" s="488">
        <v>0</v>
      </c>
      <c r="D130" s="488">
        <v>0</v>
      </c>
      <c r="E130" s="493" t="str">
        <f t="shared" si="3"/>
        <v/>
      </c>
      <c r="F130" s="278" t="str">
        <f t="shared" si="4"/>
        <v>否</v>
      </c>
      <c r="G130" s="479" t="str">
        <f t="shared" si="5"/>
        <v>项</v>
      </c>
    </row>
    <row r="131" ht="44.1" customHeight="1" spans="1:7">
      <c r="A131" s="485">
        <v>20123</v>
      </c>
      <c r="B131" s="303" t="s">
        <v>217</v>
      </c>
      <c r="C131" s="294">
        <v>13</v>
      </c>
      <c r="D131" s="294">
        <v>205</v>
      </c>
      <c r="E131" s="492">
        <f t="shared" si="3"/>
        <v>14.7692</v>
      </c>
      <c r="F131" s="278" t="str">
        <f t="shared" si="4"/>
        <v>是</v>
      </c>
      <c r="G131" s="479" t="str">
        <f t="shared" si="5"/>
        <v>款</v>
      </c>
    </row>
    <row r="132" ht="44.1" hidden="1" customHeight="1" spans="1:7">
      <c r="A132" s="486">
        <v>2012301</v>
      </c>
      <c r="B132" s="487" t="s">
        <v>139</v>
      </c>
      <c r="C132" s="488">
        <v>0</v>
      </c>
      <c r="D132" s="488">
        <v>0</v>
      </c>
      <c r="E132" s="493" t="str">
        <f t="shared" ref="E132:E195" si="6">IF(C132&gt;0,D132/C132-1,IF(C132&lt;0,-(D132/C132-1),""))</f>
        <v/>
      </c>
      <c r="F132" s="278" t="str">
        <f t="shared" ref="F132:F195" si="7">IF(LEN(A132)=3,"是",IF(B132&lt;&gt;"",IF(SUM(C132:D132)&lt;&gt;0,"是","否"),"是"))</f>
        <v>否</v>
      </c>
      <c r="G132" s="479" t="str">
        <f t="shared" ref="G132:G195" si="8">IF(LEN(A132)=3,"类",IF(LEN(A132)=5,"款","项"))</f>
        <v>项</v>
      </c>
    </row>
    <row r="133" ht="36" hidden="1" customHeight="1" spans="1:7">
      <c r="A133" s="486">
        <v>2012302</v>
      </c>
      <c r="B133" s="487" t="s">
        <v>140</v>
      </c>
      <c r="C133" s="488">
        <v>0</v>
      </c>
      <c r="D133" s="488">
        <v>0</v>
      </c>
      <c r="E133" s="493" t="str">
        <f t="shared" si="6"/>
        <v/>
      </c>
      <c r="F133" s="278" t="str">
        <f t="shared" si="7"/>
        <v>否</v>
      </c>
      <c r="G133" s="479" t="str">
        <f t="shared" si="8"/>
        <v>项</v>
      </c>
    </row>
    <row r="134" ht="44.1" hidden="1" customHeight="1" spans="1:7">
      <c r="A134" s="486">
        <v>2012303</v>
      </c>
      <c r="B134" s="487" t="s">
        <v>141</v>
      </c>
      <c r="C134" s="488">
        <v>0</v>
      </c>
      <c r="D134" s="488">
        <v>0</v>
      </c>
      <c r="E134" s="493" t="str">
        <f t="shared" si="6"/>
        <v/>
      </c>
      <c r="F134" s="278" t="str">
        <f t="shared" si="7"/>
        <v>否</v>
      </c>
      <c r="G134" s="479" t="str">
        <f t="shared" si="8"/>
        <v>项</v>
      </c>
    </row>
    <row r="135" ht="44.1" customHeight="1" spans="1:7">
      <c r="A135" s="486">
        <v>2012304</v>
      </c>
      <c r="B135" s="487" t="s">
        <v>218</v>
      </c>
      <c r="C135" s="301">
        <v>13</v>
      </c>
      <c r="D135" s="301">
        <v>205</v>
      </c>
      <c r="E135" s="492">
        <f t="shared" si="6"/>
        <v>14.7692</v>
      </c>
      <c r="F135" s="278" t="str">
        <f t="shared" si="7"/>
        <v>是</v>
      </c>
      <c r="G135" s="479" t="str">
        <f t="shared" si="8"/>
        <v>项</v>
      </c>
    </row>
    <row r="136" ht="44.1" hidden="1" customHeight="1" spans="1:7">
      <c r="A136" s="486">
        <v>2012350</v>
      </c>
      <c r="B136" s="487" t="s">
        <v>148</v>
      </c>
      <c r="C136" s="488">
        <v>0</v>
      </c>
      <c r="D136" s="488">
        <v>0</v>
      </c>
      <c r="E136" s="493" t="str">
        <f t="shared" si="6"/>
        <v/>
      </c>
      <c r="F136" s="278" t="str">
        <f t="shared" si="7"/>
        <v>否</v>
      </c>
      <c r="G136" s="479" t="str">
        <f t="shared" si="8"/>
        <v>项</v>
      </c>
    </row>
    <row r="137" ht="44.1" hidden="1" customHeight="1" spans="1:7">
      <c r="A137" s="486">
        <v>2012399</v>
      </c>
      <c r="B137" s="487" t="s">
        <v>219</v>
      </c>
      <c r="C137" s="488">
        <v>0</v>
      </c>
      <c r="D137" s="488">
        <v>0</v>
      </c>
      <c r="E137" s="493" t="str">
        <f t="shared" si="6"/>
        <v/>
      </c>
      <c r="F137" s="278" t="str">
        <f t="shared" si="7"/>
        <v>否</v>
      </c>
      <c r="G137" s="479" t="str">
        <f t="shared" si="8"/>
        <v>项</v>
      </c>
    </row>
    <row r="138" ht="44.1" hidden="1" customHeight="1" spans="1:7">
      <c r="A138" s="485">
        <v>20125</v>
      </c>
      <c r="B138" s="303" t="s">
        <v>220</v>
      </c>
      <c r="C138" s="312">
        <f>SUM(C139:C145)</f>
        <v>0</v>
      </c>
      <c r="D138" s="312">
        <f>((((SUM(D139:D145))+0)+0)+0)+0</f>
        <v>0</v>
      </c>
      <c r="E138" s="493" t="str">
        <f t="shared" si="6"/>
        <v/>
      </c>
      <c r="F138" s="278" t="str">
        <f t="shared" si="7"/>
        <v>否</v>
      </c>
      <c r="G138" s="479" t="str">
        <f t="shared" si="8"/>
        <v>款</v>
      </c>
    </row>
    <row r="139" ht="44.1" hidden="1" customHeight="1" spans="1:7">
      <c r="A139" s="486">
        <v>2012501</v>
      </c>
      <c r="B139" s="487" t="s">
        <v>139</v>
      </c>
      <c r="C139" s="488">
        <v>0</v>
      </c>
      <c r="D139" s="488">
        <v>0</v>
      </c>
      <c r="E139" s="493" t="str">
        <f t="shared" si="6"/>
        <v/>
      </c>
      <c r="F139" s="278" t="str">
        <f t="shared" si="7"/>
        <v>否</v>
      </c>
      <c r="G139" s="479" t="str">
        <f t="shared" si="8"/>
        <v>项</v>
      </c>
    </row>
    <row r="140" ht="36" hidden="1" customHeight="1" spans="1:7">
      <c r="A140" s="486">
        <v>2012502</v>
      </c>
      <c r="B140" s="487" t="s">
        <v>140</v>
      </c>
      <c r="C140" s="488">
        <v>0</v>
      </c>
      <c r="D140" s="488">
        <v>0</v>
      </c>
      <c r="E140" s="493" t="str">
        <f t="shared" si="6"/>
        <v/>
      </c>
      <c r="F140" s="278" t="str">
        <f t="shared" si="7"/>
        <v>否</v>
      </c>
      <c r="G140" s="479" t="str">
        <f t="shared" si="8"/>
        <v>项</v>
      </c>
    </row>
    <row r="141" ht="44.1" hidden="1" customHeight="1" spans="1:7">
      <c r="A141" s="486">
        <v>2012503</v>
      </c>
      <c r="B141" s="487" t="s">
        <v>141</v>
      </c>
      <c r="C141" s="488">
        <v>0</v>
      </c>
      <c r="D141" s="488">
        <v>0</v>
      </c>
      <c r="E141" s="493" t="str">
        <f t="shared" si="6"/>
        <v/>
      </c>
      <c r="F141" s="278" t="str">
        <f t="shared" si="7"/>
        <v>否</v>
      </c>
      <c r="G141" s="479" t="str">
        <f t="shared" si="8"/>
        <v>项</v>
      </c>
    </row>
    <row r="142" ht="36" hidden="1" customHeight="1" spans="1:7">
      <c r="A142" s="486">
        <v>2012504</v>
      </c>
      <c r="B142" s="487" t="s">
        <v>221</v>
      </c>
      <c r="C142" s="488">
        <v>0</v>
      </c>
      <c r="D142" s="488">
        <v>0</v>
      </c>
      <c r="E142" s="493" t="str">
        <f t="shared" si="6"/>
        <v/>
      </c>
      <c r="F142" s="278" t="str">
        <f t="shared" si="7"/>
        <v>否</v>
      </c>
      <c r="G142" s="479" t="str">
        <f t="shared" si="8"/>
        <v>项</v>
      </c>
    </row>
    <row r="143" ht="44.1" hidden="1" customHeight="1" spans="1:7">
      <c r="A143" s="486">
        <v>2012505</v>
      </c>
      <c r="B143" s="487" t="s">
        <v>222</v>
      </c>
      <c r="C143" s="488">
        <v>0</v>
      </c>
      <c r="D143" s="488">
        <v>0</v>
      </c>
      <c r="E143" s="493" t="str">
        <f t="shared" si="6"/>
        <v/>
      </c>
      <c r="F143" s="278" t="str">
        <f t="shared" si="7"/>
        <v>否</v>
      </c>
      <c r="G143" s="479" t="str">
        <f t="shared" si="8"/>
        <v>项</v>
      </c>
    </row>
    <row r="144" ht="44.1" hidden="1" customHeight="1" spans="1:7">
      <c r="A144" s="486">
        <v>2012550</v>
      </c>
      <c r="B144" s="487" t="s">
        <v>148</v>
      </c>
      <c r="C144" s="488">
        <v>0</v>
      </c>
      <c r="D144" s="488">
        <v>0</v>
      </c>
      <c r="E144" s="493" t="str">
        <f t="shared" si="6"/>
        <v/>
      </c>
      <c r="F144" s="278" t="str">
        <f t="shared" si="7"/>
        <v>否</v>
      </c>
      <c r="G144" s="479" t="str">
        <f t="shared" si="8"/>
        <v>项</v>
      </c>
    </row>
    <row r="145" ht="36" hidden="1" customHeight="1" spans="1:7">
      <c r="A145" s="486">
        <v>2012599</v>
      </c>
      <c r="B145" s="487" t="s">
        <v>223</v>
      </c>
      <c r="C145" s="488">
        <v>0</v>
      </c>
      <c r="D145" s="488">
        <v>0</v>
      </c>
      <c r="E145" s="493" t="str">
        <f t="shared" si="6"/>
        <v/>
      </c>
      <c r="F145" s="278" t="str">
        <f t="shared" si="7"/>
        <v>否</v>
      </c>
      <c r="G145" s="479" t="str">
        <f t="shared" si="8"/>
        <v>项</v>
      </c>
    </row>
    <row r="146" ht="44.1" customHeight="1" spans="1:7">
      <c r="A146" s="485">
        <v>20126</v>
      </c>
      <c r="B146" s="303" t="s">
        <v>224</v>
      </c>
      <c r="C146" s="294">
        <v>133</v>
      </c>
      <c r="D146" s="294">
        <v>355</v>
      </c>
      <c r="E146" s="492">
        <f t="shared" si="6"/>
        <v>1.6692</v>
      </c>
      <c r="F146" s="278" t="str">
        <f t="shared" si="7"/>
        <v>是</v>
      </c>
      <c r="G146" s="479" t="str">
        <f t="shared" si="8"/>
        <v>款</v>
      </c>
    </row>
    <row r="147" ht="44.1" customHeight="1" spans="1:7">
      <c r="A147" s="486">
        <v>2012601</v>
      </c>
      <c r="B147" s="487" t="s">
        <v>139</v>
      </c>
      <c r="C147" s="301">
        <v>1</v>
      </c>
      <c r="D147" s="301">
        <v>0</v>
      </c>
      <c r="E147" s="492">
        <f t="shared" si="6"/>
        <v>-1</v>
      </c>
      <c r="F147" s="278" t="str">
        <f t="shared" si="7"/>
        <v>是</v>
      </c>
      <c r="G147" s="479" t="str">
        <f t="shared" si="8"/>
        <v>项</v>
      </c>
    </row>
    <row r="148" ht="36" hidden="1" customHeight="1" spans="1:7">
      <c r="A148" s="486">
        <v>2012602</v>
      </c>
      <c r="B148" s="487" t="s">
        <v>140</v>
      </c>
      <c r="C148" s="488">
        <v>0</v>
      </c>
      <c r="D148" s="488">
        <v>0</v>
      </c>
      <c r="E148" s="493" t="str">
        <f t="shared" si="6"/>
        <v/>
      </c>
      <c r="F148" s="278" t="str">
        <f t="shared" si="7"/>
        <v>否</v>
      </c>
      <c r="G148" s="479" t="str">
        <f t="shared" si="8"/>
        <v>项</v>
      </c>
    </row>
    <row r="149" ht="36" hidden="1" customHeight="1" spans="1:7">
      <c r="A149" s="486">
        <v>2012603</v>
      </c>
      <c r="B149" s="487" t="s">
        <v>141</v>
      </c>
      <c r="C149" s="488">
        <v>0</v>
      </c>
      <c r="D149" s="488">
        <v>0</v>
      </c>
      <c r="E149" s="493" t="str">
        <f t="shared" si="6"/>
        <v/>
      </c>
      <c r="F149" s="278" t="str">
        <f t="shared" si="7"/>
        <v>否</v>
      </c>
      <c r="G149" s="479" t="str">
        <f t="shared" si="8"/>
        <v>项</v>
      </c>
    </row>
    <row r="150" ht="44.1" customHeight="1" spans="1:7">
      <c r="A150" s="486">
        <v>2012604</v>
      </c>
      <c r="B150" s="487" t="s">
        <v>225</v>
      </c>
      <c r="C150" s="301">
        <v>132</v>
      </c>
      <c r="D150" s="301">
        <v>355</v>
      </c>
      <c r="E150" s="492">
        <f t="shared" si="6"/>
        <v>1.6894</v>
      </c>
      <c r="F150" s="278" t="str">
        <f t="shared" si="7"/>
        <v>是</v>
      </c>
      <c r="G150" s="479" t="str">
        <f t="shared" si="8"/>
        <v>项</v>
      </c>
    </row>
    <row r="151" ht="36" hidden="1" customHeight="1" spans="1:7">
      <c r="A151" s="486">
        <v>2012699</v>
      </c>
      <c r="B151" s="487" t="s">
        <v>226</v>
      </c>
      <c r="C151" s="488">
        <v>0</v>
      </c>
      <c r="D151" s="488">
        <v>0</v>
      </c>
      <c r="E151" s="493" t="str">
        <f t="shared" si="6"/>
        <v/>
      </c>
      <c r="F151" s="278" t="str">
        <f t="shared" si="7"/>
        <v>否</v>
      </c>
      <c r="G151" s="479" t="str">
        <f t="shared" si="8"/>
        <v>项</v>
      </c>
    </row>
    <row r="152" ht="44.1" customHeight="1" spans="1:7">
      <c r="A152" s="485">
        <v>20128</v>
      </c>
      <c r="B152" s="303" t="s">
        <v>227</v>
      </c>
      <c r="C152" s="294">
        <v>95</v>
      </c>
      <c r="D152" s="294">
        <v>91</v>
      </c>
      <c r="E152" s="492">
        <f t="shared" si="6"/>
        <v>-0.0421</v>
      </c>
      <c r="F152" s="278" t="str">
        <f t="shared" si="7"/>
        <v>是</v>
      </c>
      <c r="G152" s="479" t="str">
        <f t="shared" si="8"/>
        <v>款</v>
      </c>
    </row>
    <row r="153" ht="44.1" customHeight="1" spans="1:7">
      <c r="A153" s="486">
        <v>2012801</v>
      </c>
      <c r="B153" s="487" t="s">
        <v>139</v>
      </c>
      <c r="C153" s="301">
        <v>79</v>
      </c>
      <c r="D153" s="301">
        <v>81</v>
      </c>
      <c r="E153" s="492">
        <f t="shared" si="6"/>
        <v>0.0253</v>
      </c>
      <c r="F153" s="278" t="str">
        <f t="shared" si="7"/>
        <v>是</v>
      </c>
      <c r="G153" s="479" t="str">
        <f t="shared" si="8"/>
        <v>项</v>
      </c>
    </row>
    <row r="154" ht="36" customHeight="1" spans="1:7">
      <c r="A154" s="486">
        <v>2012802</v>
      </c>
      <c r="B154" s="487" t="s">
        <v>140</v>
      </c>
      <c r="C154" s="301">
        <v>1</v>
      </c>
      <c r="D154" s="301">
        <v>0</v>
      </c>
      <c r="E154" s="492">
        <f t="shared" si="6"/>
        <v>-1</v>
      </c>
      <c r="F154" s="278" t="str">
        <f t="shared" si="7"/>
        <v>是</v>
      </c>
      <c r="G154" s="479" t="str">
        <f t="shared" si="8"/>
        <v>项</v>
      </c>
    </row>
    <row r="155" ht="36" hidden="1" customHeight="1" spans="1:7">
      <c r="A155" s="486">
        <v>2012803</v>
      </c>
      <c r="B155" s="487" t="s">
        <v>141</v>
      </c>
      <c r="C155" s="488">
        <v>0</v>
      </c>
      <c r="D155" s="488">
        <v>0</v>
      </c>
      <c r="E155" s="493" t="str">
        <f t="shared" si="6"/>
        <v/>
      </c>
      <c r="F155" s="278" t="str">
        <f t="shared" si="7"/>
        <v>否</v>
      </c>
      <c r="G155" s="479" t="str">
        <f t="shared" si="8"/>
        <v>项</v>
      </c>
    </row>
    <row r="156" ht="44.1" hidden="1" customHeight="1" spans="1:7">
      <c r="A156" s="486">
        <v>2012804</v>
      </c>
      <c r="B156" s="487" t="s">
        <v>153</v>
      </c>
      <c r="C156" s="488">
        <v>0</v>
      </c>
      <c r="D156" s="488">
        <v>0</v>
      </c>
      <c r="E156" s="493" t="str">
        <f t="shared" si="6"/>
        <v/>
      </c>
      <c r="F156" s="278" t="str">
        <f t="shared" si="7"/>
        <v>否</v>
      </c>
      <c r="G156" s="479" t="str">
        <f t="shared" si="8"/>
        <v>项</v>
      </c>
    </row>
    <row r="157" ht="36" hidden="1" customHeight="1" spans="1:7">
      <c r="A157" s="486">
        <v>2012850</v>
      </c>
      <c r="B157" s="487" t="s">
        <v>148</v>
      </c>
      <c r="C157" s="488">
        <v>0</v>
      </c>
      <c r="D157" s="488">
        <v>0</v>
      </c>
      <c r="E157" s="493" t="str">
        <f t="shared" si="6"/>
        <v/>
      </c>
      <c r="F157" s="278" t="str">
        <f t="shared" si="7"/>
        <v>否</v>
      </c>
      <c r="G157" s="479" t="str">
        <f t="shared" si="8"/>
        <v>项</v>
      </c>
    </row>
    <row r="158" ht="44.1" customHeight="1" spans="1:7">
      <c r="A158" s="486">
        <v>2012899</v>
      </c>
      <c r="B158" s="487" t="s">
        <v>228</v>
      </c>
      <c r="C158" s="301">
        <v>15</v>
      </c>
      <c r="D158" s="301">
        <v>10</v>
      </c>
      <c r="E158" s="492">
        <f t="shared" si="6"/>
        <v>-0.3333</v>
      </c>
      <c r="F158" s="278" t="str">
        <f t="shared" si="7"/>
        <v>是</v>
      </c>
      <c r="G158" s="479" t="str">
        <f t="shared" si="8"/>
        <v>项</v>
      </c>
    </row>
    <row r="159" ht="44.1" customHeight="1" spans="1:7">
      <c r="A159" s="485">
        <v>20129</v>
      </c>
      <c r="B159" s="303" t="s">
        <v>229</v>
      </c>
      <c r="C159" s="294">
        <v>388</v>
      </c>
      <c r="D159" s="294">
        <v>430</v>
      </c>
      <c r="E159" s="492">
        <f t="shared" si="6"/>
        <v>0.1082</v>
      </c>
      <c r="F159" s="278" t="str">
        <f t="shared" si="7"/>
        <v>是</v>
      </c>
      <c r="G159" s="479" t="str">
        <f t="shared" si="8"/>
        <v>款</v>
      </c>
    </row>
    <row r="160" ht="44.1" customHeight="1" spans="1:7">
      <c r="A160" s="486">
        <v>2012901</v>
      </c>
      <c r="B160" s="487" t="s">
        <v>139</v>
      </c>
      <c r="C160" s="301">
        <v>313</v>
      </c>
      <c r="D160" s="301">
        <v>310</v>
      </c>
      <c r="E160" s="492">
        <f t="shared" si="6"/>
        <v>-0.0096</v>
      </c>
      <c r="F160" s="278" t="str">
        <f t="shared" si="7"/>
        <v>是</v>
      </c>
      <c r="G160" s="479" t="str">
        <f t="shared" si="8"/>
        <v>项</v>
      </c>
    </row>
    <row r="161" ht="44.1" customHeight="1" spans="1:7">
      <c r="A161" s="486">
        <v>2012902</v>
      </c>
      <c r="B161" s="487" t="s">
        <v>140</v>
      </c>
      <c r="C161" s="301">
        <v>70</v>
      </c>
      <c r="D161" s="301">
        <v>90</v>
      </c>
      <c r="E161" s="492">
        <f t="shared" si="6"/>
        <v>0.2857</v>
      </c>
      <c r="F161" s="278" t="str">
        <f t="shared" si="7"/>
        <v>是</v>
      </c>
      <c r="G161" s="479" t="str">
        <f t="shared" si="8"/>
        <v>项</v>
      </c>
    </row>
    <row r="162" ht="44.1" hidden="1" customHeight="1" spans="1:7">
      <c r="A162" s="486">
        <v>2012903</v>
      </c>
      <c r="B162" s="487" t="s">
        <v>141</v>
      </c>
      <c r="C162" s="488">
        <v>0</v>
      </c>
      <c r="D162" s="488">
        <v>0</v>
      </c>
      <c r="E162" s="493" t="str">
        <f t="shared" si="6"/>
        <v/>
      </c>
      <c r="F162" s="278" t="str">
        <f t="shared" si="7"/>
        <v>否</v>
      </c>
      <c r="G162" s="479" t="str">
        <f t="shared" si="8"/>
        <v>项</v>
      </c>
    </row>
    <row r="163" ht="36" hidden="1" customHeight="1" spans="1:7">
      <c r="A163" s="495">
        <v>2012906</v>
      </c>
      <c r="B163" s="487" t="s">
        <v>230</v>
      </c>
      <c r="C163" s="488">
        <v>0</v>
      </c>
      <c r="D163" s="488">
        <v>0</v>
      </c>
      <c r="E163" s="493" t="str">
        <f t="shared" si="6"/>
        <v/>
      </c>
      <c r="F163" s="278" t="str">
        <f t="shared" si="7"/>
        <v>否</v>
      </c>
      <c r="G163" s="479" t="str">
        <f t="shared" si="8"/>
        <v>项</v>
      </c>
    </row>
    <row r="164" ht="44.1" hidden="1" customHeight="1" spans="1:7">
      <c r="A164" s="486">
        <v>2012950</v>
      </c>
      <c r="B164" s="487" t="s">
        <v>148</v>
      </c>
      <c r="C164" s="488">
        <v>0</v>
      </c>
      <c r="D164" s="488">
        <v>0</v>
      </c>
      <c r="E164" s="493" t="str">
        <f t="shared" si="6"/>
        <v/>
      </c>
      <c r="F164" s="278" t="str">
        <f t="shared" si="7"/>
        <v>否</v>
      </c>
      <c r="G164" s="479" t="str">
        <f t="shared" si="8"/>
        <v>项</v>
      </c>
    </row>
    <row r="165" ht="44.1" customHeight="1" spans="1:7">
      <c r="A165" s="486">
        <v>2012999</v>
      </c>
      <c r="B165" s="487" t="s">
        <v>231</v>
      </c>
      <c r="C165" s="301">
        <v>5</v>
      </c>
      <c r="D165" s="301">
        <v>30</v>
      </c>
      <c r="E165" s="492">
        <f t="shared" si="6"/>
        <v>5</v>
      </c>
      <c r="F165" s="278" t="str">
        <f t="shared" si="7"/>
        <v>是</v>
      </c>
      <c r="G165" s="479" t="str">
        <f t="shared" si="8"/>
        <v>项</v>
      </c>
    </row>
    <row r="166" ht="44.1" customHeight="1" spans="1:7">
      <c r="A166" s="485">
        <v>20131</v>
      </c>
      <c r="B166" s="303" t="s">
        <v>232</v>
      </c>
      <c r="C166" s="294">
        <v>738</v>
      </c>
      <c r="D166" s="294">
        <v>909</v>
      </c>
      <c r="E166" s="492">
        <f t="shared" si="6"/>
        <v>0.2317</v>
      </c>
      <c r="F166" s="278" t="str">
        <f t="shared" si="7"/>
        <v>是</v>
      </c>
      <c r="G166" s="479" t="str">
        <f t="shared" si="8"/>
        <v>款</v>
      </c>
    </row>
    <row r="167" ht="44.1" customHeight="1" spans="1:7">
      <c r="A167" s="486">
        <v>2013101</v>
      </c>
      <c r="B167" s="487" t="s">
        <v>139</v>
      </c>
      <c r="C167" s="301">
        <v>581</v>
      </c>
      <c r="D167" s="301">
        <v>595</v>
      </c>
      <c r="E167" s="492">
        <f t="shared" si="6"/>
        <v>0.0241</v>
      </c>
      <c r="F167" s="278" t="str">
        <f t="shared" si="7"/>
        <v>是</v>
      </c>
      <c r="G167" s="479" t="str">
        <f t="shared" si="8"/>
        <v>项</v>
      </c>
    </row>
    <row r="168" ht="36" customHeight="1" spans="1:7">
      <c r="A168" s="486">
        <v>2013102</v>
      </c>
      <c r="B168" s="487" t="s">
        <v>140</v>
      </c>
      <c r="C168" s="301">
        <v>73</v>
      </c>
      <c r="D168" s="301">
        <v>90</v>
      </c>
      <c r="E168" s="492">
        <f t="shared" si="6"/>
        <v>0.2329</v>
      </c>
      <c r="F168" s="278" t="str">
        <f t="shared" si="7"/>
        <v>是</v>
      </c>
      <c r="G168" s="479" t="str">
        <f t="shared" si="8"/>
        <v>项</v>
      </c>
    </row>
    <row r="169" ht="44.1" customHeight="1" spans="1:7">
      <c r="A169" s="486">
        <v>2013103</v>
      </c>
      <c r="B169" s="487" t="s">
        <v>141</v>
      </c>
      <c r="C169" s="301">
        <v>84</v>
      </c>
      <c r="D169" s="301">
        <v>84</v>
      </c>
      <c r="E169" s="492">
        <f t="shared" si="6"/>
        <v>0</v>
      </c>
      <c r="F169" s="278" t="str">
        <f t="shared" si="7"/>
        <v>是</v>
      </c>
      <c r="G169" s="479" t="str">
        <f t="shared" si="8"/>
        <v>项</v>
      </c>
    </row>
    <row r="170" ht="44.1" customHeight="1" spans="1:7">
      <c r="A170" s="486">
        <v>2013105</v>
      </c>
      <c r="B170" s="487" t="s">
        <v>233</v>
      </c>
      <c r="C170" s="301">
        <v>0</v>
      </c>
      <c r="D170" s="301">
        <v>140</v>
      </c>
      <c r="E170" s="492" t="str">
        <f t="shared" si="6"/>
        <v/>
      </c>
      <c r="F170" s="278" t="str">
        <f t="shared" si="7"/>
        <v>是</v>
      </c>
      <c r="G170" s="479" t="str">
        <f t="shared" si="8"/>
        <v>项</v>
      </c>
    </row>
    <row r="171" ht="44.1" hidden="1" customHeight="1" spans="1:7">
      <c r="A171" s="486">
        <v>2013150</v>
      </c>
      <c r="B171" s="487" t="s">
        <v>148</v>
      </c>
      <c r="C171" s="488">
        <v>0</v>
      </c>
      <c r="D171" s="488">
        <v>0</v>
      </c>
      <c r="E171" s="493" t="str">
        <f t="shared" si="6"/>
        <v/>
      </c>
      <c r="F171" s="278" t="str">
        <f t="shared" si="7"/>
        <v>否</v>
      </c>
      <c r="G171" s="479" t="str">
        <f t="shared" si="8"/>
        <v>项</v>
      </c>
    </row>
    <row r="172" ht="44.1" hidden="1" customHeight="1" spans="1:7">
      <c r="A172" s="486">
        <v>2013199</v>
      </c>
      <c r="B172" s="487" t="s">
        <v>234</v>
      </c>
      <c r="C172" s="488">
        <v>0</v>
      </c>
      <c r="D172" s="488">
        <v>0</v>
      </c>
      <c r="E172" s="493" t="str">
        <f t="shared" si="6"/>
        <v/>
      </c>
      <c r="F172" s="278" t="str">
        <f t="shared" si="7"/>
        <v>否</v>
      </c>
      <c r="G172" s="479" t="str">
        <f t="shared" si="8"/>
        <v>项</v>
      </c>
    </row>
    <row r="173" ht="44.1" customHeight="1" spans="1:7">
      <c r="A173" s="485">
        <v>20132</v>
      </c>
      <c r="B173" s="303" t="s">
        <v>235</v>
      </c>
      <c r="C173" s="294">
        <v>1040</v>
      </c>
      <c r="D173" s="294">
        <v>1402</v>
      </c>
      <c r="E173" s="492">
        <f t="shared" si="6"/>
        <v>0.3481</v>
      </c>
      <c r="F173" s="278" t="str">
        <f t="shared" si="7"/>
        <v>是</v>
      </c>
      <c r="G173" s="479" t="str">
        <f t="shared" si="8"/>
        <v>款</v>
      </c>
    </row>
    <row r="174" ht="44.1" customHeight="1" spans="1:7">
      <c r="A174" s="486">
        <v>2013201</v>
      </c>
      <c r="B174" s="487" t="s">
        <v>139</v>
      </c>
      <c r="C174" s="301">
        <v>640</v>
      </c>
      <c r="D174" s="301">
        <v>708</v>
      </c>
      <c r="E174" s="492">
        <f t="shared" si="6"/>
        <v>0.1063</v>
      </c>
      <c r="F174" s="278" t="str">
        <f t="shared" si="7"/>
        <v>是</v>
      </c>
      <c r="G174" s="479" t="str">
        <f t="shared" si="8"/>
        <v>项</v>
      </c>
    </row>
    <row r="175" ht="36" customHeight="1" spans="1:7">
      <c r="A175" s="486">
        <v>2013202</v>
      </c>
      <c r="B175" s="487" t="s">
        <v>140</v>
      </c>
      <c r="C175" s="301">
        <v>55</v>
      </c>
      <c r="D175" s="301">
        <v>170</v>
      </c>
      <c r="E175" s="492">
        <f t="shared" si="6"/>
        <v>2.0909</v>
      </c>
      <c r="F175" s="278" t="str">
        <f t="shared" si="7"/>
        <v>是</v>
      </c>
      <c r="G175" s="479" t="str">
        <f t="shared" si="8"/>
        <v>项</v>
      </c>
    </row>
    <row r="176" ht="44.1" hidden="1" customHeight="1" spans="1:7">
      <c r="A176" s="486">
        <v>2013203</v>
      </c>
      <c r="B176" s="487" t="s">
        <v>141</v>
      </c>
      <c r="C176" s="488">
        <v>0</v>
      </c>
      <c r="D176" s="488">
        <v>0</v>
      </c>
      <c r="E176" s="493" t="str">
        <f t="shared" si="6"/>
        <v/>
      </c>
      <c r="F176" s="278" t="str">
        <f t="shared" si="7"/>
        <v>否</v>
      </c>
      <c r="G176" s="479" t="str">
        <f t="shared" si="8"/>
        <v>项</v>
      </c>
    </row>
    <row r="177" ht="36" customHeight="1" spans="1:7">
      <c r="A177" s="486">
        <v>2013204</v>
      </c>
      <c r="B177" s="487" t="s">
        <v>236</v>
      </c>
      <c r="C177" s="301">
        <v>0</v>
      </c>
      <c r="D177" s="301">
        <v>70</v>
      </c>
      <c r="E177" s="492" t="str">
        <f t="shared" si="6"/>
        <v/>
      </c>
      <c r="F177" s="278" t="str">
        <f t="shared" si="7"/>
        <v>是</v>
      </c>
      <c r="G177" s="479" t="str">
        <f t="shared" si="8"/>
        <v>项</v>
      </c>
    </row>
    <row r="178" ht="44.1" hidden="1" customHeight="1" spans="1:7">
      <c r="A178" s="486">
        <v>2013250</v>
      </c>
      <c r="B178" s="487" t="s">
        <v>148</v>
      </c>
      <c r="C178" s="488">
        <v>0</v>
      </c>
      <c r="D178" s="488">
        <v>0</v>
      </c>
      <c r="E178" s="493" t="str">
        <f t="shared" si="6"/>
        <v/>
      </c>
      <c r="F178" s="278" t="str">
        <f t="shared" si="7"/>
        <v>否</v>
      </c>
      <c r="G178" s="479" t="str">
        <f t="shared" si="8"/>
        <v>项</v>
      </c>
    </row>
    <row r="179" ht="44.1" customHeight="1" spans="1:7">
      <c r="A179" s="486">
        <v>2013299</v>
      </c>
      <c r="B179" s="487" t="s">
        <v>237</v>
      </c>
      <c r="C179" s="301">
        <v>345</v>
      </c>
      <c r="D179" s="301">
        <v>454</v>
      </c>
      <c r="E179" s="492">
        <f t="shared" si="6"/>
        <v>0.3159</v>
      </c>
      <c r="F179" s="278" t="str">
        <f t="shared" si="7"/>
        <v>是</v>
      </c>
      <c r="G179" s="479" t="str">
        <f t="shared" si="8"/>
        <v>项</v>
      </c>
    </row>
    <row r="180" ht="44.1" customHeight="1" spans="1:7">
      <c r="A180" s="485">
        <v>20133</v>
      </c>
      <c r="B180" s="303" t="s">
        <v>238</v>
      </c>
      <c r="C180" s="294">
        <v>1150</v>
      </c>
      <c r="D180" s="294">
        <v>1136</v>
      </c>
      <c r="E180" s="492">
        <f t="shared" si="6"/>
        <v>-0.0122</v>
      </c>
      <c r="F180" s="278" t="str">
        <f t="shared" si="7"/>
        <v>是</v>
      </c>
      <c r="G180" s="479" t="str">
        <f t="shared" si="8"/>
        <v>款</v>
      </c>
    </row>
    <row r="181" ht="44.1" customHeight="1" spans="1:7">
      <c r="A181" s="486">
        <v>2013301</v>
      </c>
      <c r="B181" s="487" t="s">
        <v>139</v>
      </c>
      <c r="C181" s="301">
        <v>603</v>
      </c>
      <c r="D181" s="301">
        <v>595</v>
      </c>
      <c r="E181" s="492">
        <f t="shared" si="6"/>
        <v>-0.0133</v>
      </c>
      <c r="F181" s="278" t="str">
        <f t="shared" si="7"/>
        <v>是</v>
      </c>
      <c r="G181" s="479" t="str">
        <f t="shared" si="8"/>
        <v>项</v>
      </c>
    </row>
    <row r="182" ht="36" customHeight="1" spans="1:7">
      <c r="A182" s="486">
        <v>2013302</v>
      </c>
      <c r="B182" s="487" t="s">
        <v>140</v>
      </c>
      <c r="C182" s="301">
        <v>172</v>
      </c>
      <c r="D182" s="301">
        <v>0</v>
      </c>
      <c r="E182" s="492">
        <f t="shared" si="6"/>
        <v>-1</v>
      </c>
      <c r="F182" s="278" t="str">
        <f t="shared" si="7"/>
        <v>是</v>
      </c>
      <c r="G182" s="479" t="str">
        <f t="shared" si="8"/>
        <v>项</v>
      </c>
    </row>
    <row r="183" ht="36" hidden="1" customHeight="1" spans="1:7">
      <c r="A183" s="486">
        <v>2013303</v>
      </c>
      <c r="B183" s="487" t="s">
        <v>141</v>
      </c>
      <c r="C183" s="488">
        <v>0</v>
      </c>
      <c r="D183" s="488">
        <v>0</v>
      </c>
      <c r="E183" s="493" t="str">
        <f t="shared" si="6"/>
        <v/>
      </c>
      <c r="F183" s="278" t="str">
        <f t="shared" si="7"/>
        <v>否</v>
      </c>
      <c r="G183" s="479" t="str">
        <f t="shared" si="8"/>
        <v>项</v>
      </c>
    </row>
    <row r="184" ht="36" customHeight="1" spans="1:7">
      <c r="A184" s="486">
        <v>2013304</v>
      </c>
      <c r="B184" s="487" t="s">
        <v>239</v>
      </c>
      <c r="C184" s="301">
        <v>67</v>
      </c>
      <c r="D184" s="301">
        <v>241</v>
      </c>
      <c r="E184" s="492">
        <f t="shared" si="6"/>
        <v>2.597</v>
      </c>
      <c r="F184" s="278" t="str">
        <f t="shared" si="7"/>
        <v>是</v>
      </c>
      <c r="G184" s="479" t="str">
        <f t="shared" si="8"/>
        <v>项</v>
      </c>
    </row>
    <row r="185" ht="36" hidden="1" customHeight="1" spans="1:7">
      <c r="A185" s="486">
        <v>2013350</v>
      </c>
      <c r="B185" s="487" t="s">
        <v>148</v>
      </c>
      <c r="C185" s="488">
        <v>0</v>
      </c>
      <c r="D185" s="488">
        <v>0</v>
      </c>
      <c r="E185" s="493" t="str">
        <f t="shared" si="6"/>
        <v/>
      </c>
      <c r="F185" s="278" t="str">
        <f t="shared" si="7"/>
        <v>否</v>
      </c>
      <c r="G185" s="479" t="str">
        <f t="shared" si="8"/>
        <v>项</v>
      </c>
    </row>
    <row r="186" ht="44.1" customHeight="1" spans="1:7">
      <c r="A186" s="486">
        <v>2013399</v>
      </c>
      <c r="B186" s="487" t="s">
        <v>240</v>
      </c>
      <c r="C186" s="301">
        <v>308</v>
      </c>
      <c r="D186" s="301">
        <v>300</v>
      </c>
      <c r="E186" s="492">
        <f t="shared" si="6"/>
        <v>-0.026</v>
      </c>
      <c r="F186" s="278" t="str">
        <f t="shared" si="7"/>
        <v>是</v>
      </c>
      <c r="G186" s="479" t="str">
        <f t="shared" si="8"/>
        <v>项</v>
      </c>
    </row>
    <row r="187" ht="44.1" customHeight="1" spans="1:7">
      <c r="A187" s="485">
        <v>20134</v>
      </c>
      <c r="B187" s="303" t="s">
        <v>241</v>
      </c>
      <c r="C187" s="294">
        <v>474</v>
      </c>
      <c r="D187" s="294">
        <v>354</v>
      </c>
      <c r="E187" s="492">
        <f t="shared" si="6"/>
        <v>-0.2532</v>
      </c>
      <c r="F187" s="278" t="str">
        <f t="shared" si="7"/>
        <v>是</v>
      </c>
      <c r="G187" s="479" t="str">
        <f t="shared" si="8"/>
        <v>款</v>
      </c>
    </row>
    <row r="188" ht="44.1" customHeight="1" spans="1:7">
      <c r="A188" s="486">
        <v>2013401</v>
      </c>
      <c r="B188" s="487" t="s">
        <v>139</v>
      </c>
      <c r="C188" s="301">
        <v>250</v>
      </c>
      <c r="D188" s="301">
        <v>272</v>
      </c>
      <c r="E188" s="492">
        <f t="shared" si="6"/>
        <v>0.088</v>
      </c>
      <c r="F188" s="278" t="str">
        <f t="shared" si="7"/>
        <v>是</v>
      </c>
      <c r="G188" s="479" t="str">
        <f t="shared" si="8"/>
        <v>项</v>
      </c>
    </row>
    <row r="189" ht="36" customHeight="1" spans="1:7">
      <c r="A189" s="486">
        <v>2013402</v>
      </c>
      <c r="B189" s="487" t="s">
        <v>140</v>
      </c>
      <c r="C189" s="301">
        <v>20</v>
      </c>
      <c r="D189" s="301">
        <v>2</v>
      </c>
      <c r="E189" s="492">
        <f t="shared" si="6"/>
        <v>-0.9</v>
      </c>
      <c r="F189" s="278" t="str">
        <f t="shared" si="7"/>
        <v>是</v>
      </c>
      <c r="G189" s="479" t="str">
        <f t="shared" si="8"/>
        <v>项</v>
      </c>
    </row>
    <row r="190" ht="36" hidden="1" customHeight="1" spans="1:7">
      <c r="A190" s="486">
        <v>2013403</v>
      </c>
      <c r="B190" s="487" t="s">
        <v>141</v>
      </c>
      <c r="C190" s="488">
        <v>0</v>
      </c>
      <c r="D190" s="488">
        <v>0</v>
      </c>
      <c r="E190" s="493" t="str">
        <f t="shared" si="6"/>
        <v/>
      </c>
      <c r="F190" s="278" t="str">
        <f t="shared" si="7"/>
        <v>否</v>
      </c>
      <c r="G190" s="479" t="str">
        <f t="shared" si="8"/>
        <v>项</v>
      </c>
    </row>
    <row r="191" ht="44.1" customHeight="1" spans="1:7">
      <c r="A191" s="486">
        <v>2013404</v>
      </c>
      <c r="B191" s="487" t="s">
        <v>242</v>
      </c>
      <c r="C191" s="301">
        <v>121</v>
      </c>
      <c r="D191" s="301">
        <v>55</v>
      </c>
      <c r="E191" s="492">
        <f t="shared" si="6"/>
        <v>-0.5455</v>
      </c>
      <c r="F191" s="278" t="str">
        <f t="shared" si="7"/>
        <v>是</v>
      </c>
      <c r="G191" s="479" t="str">
        <f t="shared" si="8"/>
        <v>项</v>
      </c>
    </row>
    <row r="192" ht="44.1" hidden="1" customHeight="1" spans="1:7">
      <c r="A192" s="486">
        <v>2013405</v>
      </c>
      <c r="B192" s="487" t="s">
        <v>243</v>
      </c>
      <c r="C192" s="488">
        <v>0</v>
      </c>
      <c r="D192" s="488">
        <v>0</v>
      </c>
      <c r="E192" s="493" t="str">
        <f t="shared" si="6"/>
        <v/>
      </c>
      <c r="F192" s="278" t="str">
        <f t="shared" si="7"/>
        <v>否</v>
      </c>
      <c r="G192" s="479" t="str">
        <f t="shared" si="8"/>
        <v>项</v>
      </c>
    </row>
    <row r="193" ht="44.1" customHeight="1" spans="1:7">
      <c r="A193" s="486">
        <v>2013450</v>
      </c>
      <c r="B193" s="487" t="s">
        <v>148</v>
      </c>
      <c r="C193" s="301">
        <v>83</v>
      </c>
      <c r="D193" s="301">
        <v>25</v>
      </c>
      <c r="E193" s="492">
        <f t="shared" si="6"/>
        <v>-0.6988</v>
      </c>
      <c r="F193" s="278" t="str">
        <f t="shared" si="7"/>
        <v>是</v>
      </c>
      <c r="G193" s="479" t="str">
        <f t="shared" si="8"/>
        <v>项</v>
      </c>
    </row>
    <row r="194" ht="44.1" hidden="1" customHeight="1" spans="1:7">
      <c r="A194" s="486">
        <v>2013499</v>
      </c>
      <c r="B194" s="487" t="s">
        <v>244</v>
      </c>
      <c r="C194" s="488">
        <v>0</v>
      </c>
      <c r="D194" s="488">
        <v>0</v>
      </c>
      <c r="E194" s="493" t="str">
        <f t="shared" si="6"/>
        <v/>
      </c>
      <c r="F194" s="278" t="str">
        <f t="shared" si="7"/>
        <v>否</v>
      </c>
      <c r="G194" s="479" t="str">
        <f t="shared" si="8"/>
        <v>项</v>
      </c>
    </row>
    <row r="195" ht="36" hidden="1" customHeight="1" spans="1:7">
      <c r="A195" s="485">
        <v>20135</v>
      </c>
      <c r="B195" s="303" t="s">
        <v>245</v>
      </c>
      <c r="C195" s="309">
        <f>SUM(C196:C200)</f>
        <v>0</v>
      </c>
      <c r="D195" s="309">
        <f>((((SUM(D196:D200))+0)+0)+0)+0</f>
        <v>0</v>
      </c>
      <c r="E195" s="493" t="str">
        <f t="shared" si="6"/>
        <v/>
      </c>
      <c r="F195" s="278" t="str">
        <f t="shared" si="7"/>
        <v>否</v>
      </c>
      <c r="G195" s="479" t="str">
        <f t="shared" si="8"/>
        <v>款</v>
      </c>
    </row>
    <row r="196" ht="36" hidden="1" customHeight="1" spans="1:7">
      <c r="A196" s="486">
        <v>2013501</v>
      </c>
      <c r="B196" s="487" t="s">
        <v>139</v>
      </c>
      <c r="C196" s="488">
        <v>0</v>
      </c>
      <c r="D196" s="488">
        <v>0</v>
      </c>
      <c r="E196" s="493" t="str">
        <f t="shared" ref="E196:E259" si="9">IF(C196&gt;0,D196/C196-1,IF(C196&lt;0,-(D196/C196-1),""))</f>
        <v/>
      </c>
      <c r="F196" s="278" t="str">
        <f t="shared" ref="F196:F259" si="10">IF(LEN(A196)=3,"是",IF(B196&lt;&gt;"",IF(SUM(C196:D196)&lt;&gt;0,"是","否"),"是"))</f>
        <v>否</v>
      </c>
      <c r="G196" s="479" t="str">
        <f t="shared" ref="G196:G240" si="11">IF(LEN(A196)=3,"类",IF(LEN(A196)=5,"款","项"))</f>
        <v>项</v>
      </c>
    </row>
    <row r="197" ht="36" hidden="1" customHeight="1" spans="1:7">
      <c r="A197" s="486">
        <v>2013502</v>
      </c>
      <c r="B197" s="487" t="s">
        <v>140</v>
      </c>
      <c r="C197" s="488">
        <v>0</v>
      </c>
      <c r="D197" s="488">
        <v>0</v>
      </c>
      <c r="E197" s="493" t="str">
        <f t="shared" si="9"/>
        <v/>
      </c>
      <c r="F197" s="278" t="str">
        <f t="shared" si="10"/>
        <v>否</v>
      </c>
      <c r="G197" s="479" t="str">
        <f t="shared" si="11"/>
        <v>项</v>
      </c>
    </row>
    <row r="198" ht="36" hidden="1" customHeight="1" spans="1:7">
      <c r="A198" s="486">
        <v>2013503</v>
      </c>
      <c r="B198" s="487" t="s">
        <v>141</v>
      </c>
      <c r="C198" s="488">
        <v>0</v>
      </c>
      <c r="D198" s="488">
        <v>0</v>
      </c>
      <c r="E198" s="493" t="str">
        <f t="shared" si="9"/>
        <v/>
      </c>
      <c r="F198" s="278" t="str">
        <f t="shared" si="10"/>
        <v>否</v>
      </c>
      <c r="G198" s="479" t="str">
        <f t="shared" si="11"/>
        <v>项</v>
      </c>
    </row>
    <row r="199" ht="36" hidden="1" customHeight="1" spans="1:7">
      <c r="A199" s="486">
        <v>2013550</v>
      </c>
      <c r="B199" s="487" t="s">
        <v>148</v>
      </c>
      <c r="C199" s="488">
        <v>0</v>
      </c>
      <c r="D199" s="488">
        <v>0</v>
      </c>
      <c r="E199" s="493" t="str">
        <f t="shared" si="9"/>
        <v/>
      </c>
      <c r="F199" s="278" t="str">
        <f t="shared" si="10"/>
        <v>否</v>
      </c>
      <c r="G199" s="479" t="str">
        <f t="shared" si="11"/>
        <v>项</v>
      </c>
    </row>
    <row r="200" ht="36" hidden="1" customHeight="1" spans="1:7">
      <c r="A200" s="486">
        <v>2013599</v>
      </c>
      <c r="B200" s="487" t="s">
        <v>246</v>
      </c>
      <c r="C200" s="488">
        <v>0</v>
      </c>
      <c r="D200" s="488">
        <v>0</v>
      </c>
      <c r="E200" s="493" t="str">
        <f t="shared" si="9"/>
        <v/>
      </c>
      <c r="F200" s="278" t="str">
        <f t="shared" si="10"/>
        <v>否</v>
      </c>
      <c r="G200" s="479" t="str">
        <f t="shared" si="11"/>
        <v>项</v>
      </c>
    </row>
    <row r="201" ht="44.1" customHeight="1" spans="1:7">
      <c r="A201" s="485">
        <v>20136</v>
      </c>
      <c r="B201" s="303" t="s">
        <v>247</v>
      </c>
      <c r="C201" s="294">
        <v>617</v>
      </c>
      <c r="D201" s="294">
        <v>519</v>
      </c>
      <c r="E201" s="492">
        <f t="shared" si="9"/>
        <v>-0.1588</v>
      </c>
      <c r="F201" s="278" t="str">
        <f t="shared" si="10"/>
        <v>是</v>
      </c>
      <c r="G201" s="479" t="str">
        <f t="shared" si="11"/>
        <v>款</v>
      </c>
    </row>
    <row r="202" ht="44.1" customHeight="1" spans="1:7">
      <c r="A202" s="486">
        <v>2013601</v>
      </c>
      <c r="B202" s="487" t="s">
        <v>139</v>
      </c>
      <c r="C202" s="301">
        <v>473</v>
      </c>
      <c r="D202" s="301">
        <v>343</v>
      </c>
      <c r="E202" s="492">
        <f t="shared" si="9"/>
        <v>-0.2748</v>
      </c>
      <c r="F202" s="278" t="str">
        <f t="shared" si="10"/>
        <v>是</v>
      </c>
      <c r="G202" s="479" t="str">
        <f t="shared" si="11"/>
        <v>项</v>
      </c>
    </row>
    <row r="203" ht="36" customHeight="1" spans="1:7">
      <c r="A203" s="486">
        <v>2013602</v>
      </c>
      <c r="B203" s="487" t="s">
        <v>140</v>
      </c>
      <c r="C203" s="301">
        <v>43</v>
      </c>
      <c r="D203" s="301">
        <v>53</v>
      </c>
      <c r="E203" s="492">
        <f t="shared" si="9"/>
        <v>0.2326</v>
      </c>
      <c r="F203" s="278" t="str">
        <f t="shared" si="10"/>
        <v>是</v>
      </c>
      <c r="G203" s="479" t="str">
        <f t="shared" si="11"/>
        <v>项</v>
      </c>
    </row>
    <row r="204" ht="36" hidden="1" customHeight="1" spans="1:7">
      <c r="A204" s="486">
        <v>2013603</v>
      </c>
      <c r="B204" s="487" t="s">
        <v>141</v>
      </c>
      <c r="C204" s="488">
        <v>0</v>
      </c>
      <c r="D204" s="488">
        <v>0</v>
      </c>
      <c r="E204" s="493" t="str">
        <f t="shared" si="9"/>
        <v/>
      </c>
      <c r="F204" s="278" t="str">
        <f t="shared" si="10"/>
        <v>否</v>
      </c>
      <c r="G204" s="479" t="str">
        <f t="shared" si="11"/>
        <v>项</v>
      </c>
    </row>
    <row r="205" ht="44.1" hidden="1" customHeight="1" spans="1:7">
      <c r="A205" s="486">
        <v>2013650</v>
      </c>
      <c r="B205" s="487" t="s">
        <v>148</v>
      </c>
      <c r="C205" s="488">
        <v>0</v>
      </c>
      <c r="D205" s="488">
        <v>0</v>
      </c>
      <c r="E205" s="493" t="str">
        <f t="shared" si="9"/>
        <v/>
      </c>
      <c r="F205" s="278" t="str">
        <f t="shared" si="10"/>
        <v>否</v>
      </c>
      <c r="G205" s="479" t="str">
        <f t="shared" si="11"/>
        <v>项</v>
      </c>
    </row>
    <row r="206" ht="44.1" customHeight="1" spans="1:7">
      <c r="A206" s="486">
        <v>2013699</v>
      </c>
      <c r="B206" s="487" t="s">
        <v>247</v>
      </c>
      <c r="C206" s="301">
        <v>101</v>
      </c>
      <c r="D206" s="301">
        <v>123</v>
      </c>
      <c r="E206" s="492">
        <f t="shared" si="9"/>
        <v>0.2178</v>
      </c>
      <c r="F206" s="278" t="str">
        <f t="shared" si="10"/>
        <v>是</v>
      </c>
      <c r="G206" s="479" t="str">
        <f t="shared" si="11"/>
        <v>项</v>
      </c>
    </row>
    <row r="207" ht="44.1" hidden="1" customHeight="1" spans="1:7">
      <c r="A207" s="485">
        <v>20137</v>
      </c>
      <c r="B207" s="303" t="s">
        <v>248</v>
      </c>
      <c r="C207" s="312">
        <f>SUM(C208:C213)</f>
        <v>0</v>
      </c>
      <c r="D207" s="312">
        <f>((((SUM(D208:D213))+0)+0)+0)+0</f>
        <v>0</v>
      </c>
      <c r="E207" s="493" t="str">
        <f t="shared" si="9"/>
        <v/>
      </c>
      <c r="F207" s="278" t="str">
        <f t="shared" si="10"/>
        <v>否</v>
      </c>
      <c r="G207" s="479" t="str">
        <f t="shared" si="11"/>
        <v>款</v>
      </c>
    </row>
    <row r="208" ht="44.1" hidden="1" customHeight="1" spans="1:7">
      <c r="A208" s="486">
        <v>2013701</v>
      </c>
      <c r="B208" s="487" t="s">
        <v>139</v>
      </c>
      <c r="C208" s="488">
        <v>0</v>
      </c>
      <c r="D208" s="488">
        <v>0</v>
      </c>
      <c r="E208" s="493" t="str">
        <f t="shared" si="9"/>
        <v/>
      </c>
      <c r="F208" s="278" t="str">
        <f t="shared" si="10"/>
        <v>否</v>
      </c>
      <c r="G208" s="479" t="str">
        <f t="shared" si="11"/>
        <v>项</v>
      </c>
    </row>
    <row r="209" ht="36" hidden="1" customHeight="1" spans="1:7">
      <c r="A209" s="486">
        <v>2013702</v>
      </c>
      <c r="B209" s="487" t="s">
        <v>140</v>
      </c>
      <c r="C209" s="488">
        <v>0</v>
      </c>
      <c r="D209" s="488">
        <v>0</v>
      </c>
      <c r="E209" s="493" t="str">
        <f t="shared" si="9"/>
        <v/>
      </c>
      <c r="F209" s="278" t="str">
        <f t="shared" si="10"/>
        <v>否</v>
      </c>
      <c r="G209" s="479" t="str">
        <f t="shared" si="11"/>
        <v>项</v>
      </c>
    </row>
    <row r="210" ht="36" hidden="1" customHeight="1" spans="1:7">
      <c r="A210" s="486">
        <v>2013703</v>
      </c>
      <c r="B210" s="487" t="s">
        <v>141</v>
      </c>
      <c r="C210" s="488">
        <v>0</v>
      </c>
      <c r="D210" s="488">
        <v>0</v>
      </c>
      <c r="E210" s="493" t="str">
        <f t="shared" si="9"/>
        <v/>
      </c>
      <c r="F210" s="278" t="str">
        <f t="shared" si="10"/>
        <v>否</v>
      </c>
      <c r="G210" s="479" t="str">
        <f t="shared" si="11"/>
        <v>项</v>
      </c>
    </row>
    <row r="211" ht="44.1" hidden="1" customHeight="1" spans="1:7">
      <c r="A211" s="486">
        <v>2013704</v>
      </c>
      <c r="B211" s="487" t="s">
        <v>249</v>
      </c>
      <c r="C211" s="488">
        <v>0</v>
      </c>
      <c r="D211" s="488">
        <v>0</v>
      </c>
      <c r="E211" s="493" t="str">
        <f t="shared" si="9"/>
        <v/>
      </c>
      <c r="F211" s="278" t="str">
        <f t="shared" si="10"/>
        <v>否</v>
      </c>
      <c r="G211" s="479" t="str">
        <f t="shared" si="11"/>
        <v>项</v>
      </c>
    </row>
    <row r="212" ht="36" hidden="1" customHeight="1" spans="1:7">
      <c r="A212" s="486">
        <v>2013750</v>
      </c>
      <c r="B212" s="487" t="s">
        <v>148</v>
      </c>
      <c r="C212" s="488">
        <v>0</v>
      </c>
      <c r="D212" s="488">
        <v>0</v>
      </c>
      <c r="E212" s="493" t="str">
        <f t="shared" si="9"/>
        <v/>
      </c>
      <c r="F212" s="278" t="str">
        <f t="shared" si="10"/>
        <v>否</v>
      </c>
      <c r="G212" s="479" t="str">
        <f t="shared" si="11"/>
        <v>项</v>
      </c>
    </row>
    <row r="213" ht="44.1" hidden="1" customHeight="1" spans="1:7">
      <c r="A213" s="486">
        <v>2013799</v>
      </c>
      <c r="B213" s="487" t="s">
        <v>250</v>
      </c>
      <c r="C213" s="488">
        <v>0</v>
      </c>
      <c r="D213" s="488">
        <v>0</v>
      </c>
      <c r="E213" s="493" t="str">
        <f t="shared" si="9"/>
        <v/>
      </c>
      <c r="F213" s="278" t="str">
        <f t="shared" si="10"/>
        <v>否</v>
      </c>
      <c r="G213" s="479" t="str">
        <f t="shared" si="11"/>
        <v>项</v>
      </c>
    </row>
    <row r="214" ht="44.1" customHeight="1" spans="1:7">
      <c r="A214" s="485">
        <v>20138</v>
      </c>
      <c r="B214" s="303" t="s">
        <v>251</v>
      </c>
      <c r="C214" s="294">
        <v>1268</v>
      </c>
      <c r="D214" s="294">
        <v>1252</v>
      </c>
      <c r="E214" s="492">
        <f t="shared" si="9"/>
        <v>-0.0126</v>
      </c>
      <c r="F214" s="278" t="str">
        <f t="shared" si="10"/>
        <v>是</v>
      </c>
      <c r="G214" s="479" t="str">
        <f t="shared" si="11"/>
        <v>款</v>
      </c>
    </row>
    <row r="215" ht="44.1" customHeight="1" spans="1:7">
      <c r="A215" s="486">
        <v>2013801</v>
      </c>
      <c r="B215" s="487" t="s">
        <v>139</v>
      </c>
      <c r="C215" s="301">
        <v>1233</v>
      </c>
      <c r="D215" s="301">
        <v>1099</v>
      </c>
      <c r="E215" s="492">
        <f t="shared" si="9"/>
        <v>-0.1087</v>
      </c>
      <c r="F215" s="278" t="str">
        <f t="shared" si="10"/>
        <v>是</v>
      </c>
      <c r="G215" s="479" t="str">
        <f t="shared" si="11"/>
        <v>项</v>
      </c>
    </row>
    <row r="216" ht="44.1" hidden="1" customHeight="1" spans="1:7">
      <c r="A216" s="486">
        <v>2013802</v>
      </c>
      <c r="B216" s="487" t="s">
        <v>140</v>
      </c>
      <c r="C216" s="488">
        <v>0</v>
      </c>
      <c r="D216" s="488">
        <v>0</v>
      </c>
      <c r="E216" s="493" t="str">
        <f t="shared" si="9"/>
        <v/>
      </c>
      <c r="F216" s="278" t="str">
        <f t="shared" si="10"/>
        <v>否</v>
      </c>
      <c r="G216" s="479" t="str">
        <f t="shared" si="11"/>
        <v>项</v>
      </c>
    </row>
    <row r="217" ht="44.1" hidden="1" customHeight="1" spans="1:7">
      <c r="A217" s="486">
        <v>2013803</v>
      </c>
      <c r="B217" s="487" t="s">
        <v>141</v>
      </c>
      <c r="C217" s="488">
        <v>0</v>
      </c>
      <c r="D217" s="488">
        <v>0</v>
      </c>
      <c r="E217" s="493" t="str">
        <f t="shared" si="9"/>
        <v/>
      </c>
      <c r="F217" s="278" t="str">
        <f t="shared" si="10"/>
        <v>否</v>
      </c>
      <c r="G217" s="479" t="str">
        <f t="shared" si="11"/>
        <v>项</v>
      </c>
    </row>
    <row r="218" ht="44.1" customHeight="1" spans="1:7">
      <c r="A218" s="486">
        <v>2013804</v>
      </c>
      <c r="B218" s="487" t="s">
        <v>252</v>
      </c>
      <c r="C218" s="301">
        <v>6</v>
      </c>
      <c r="D218" s="301">
        <v>14</v>
      </c>
      <c r="E218" s="492">
        <f t="shared" si="9"/>
        <v>1.3333</v>
      </c>
      <c r="F218" s="278" t="str">
        <f t="shared" si="10"/>
        <v>是</v>
      </c>
      <c r="G218" s="479" t="str">
        <f t="shared" si="11"/>
        <v>项</v>
      </c>
    </row>
    <row r="219" ht="44.1" hidden="1" customHeight="1" spans="1:7">
      <c r="A219" s="486">
        <v>2013805</v>
      </c>
      <c r="B219" s="487" t="s">
        <v>253</v>
      </c>
      <c r="C219" s="488">
        <v>0</v>
      </c>
      <c r="D219" s="488">
        <v>0</v>
      </c>
      <c r="E219" s="493" t="str">
        <f t="shared" si="9"/>
        <v/>
      </c>
      <c r="F219" s="278" t="str">
        <f t="shared" si="10"/>
        <v>否</v>
      </c>
      <c r="G219" s="479" t="str">
        <f t="shared" si="11"/>
        <v>项</v>
      </c>
    </row>
    <row r="220" ht="44.1" hidden="1" customHeight="1" spans="1:7">
      <c r="A220" s="486">
        <v>2013808</v>
      </c>
      <c r="B220" s="487" t="s">
        <v>179</v>
      </c>
      <c r="C220" s="488">
        <v>0</v>
      </c>
      <c r="D220" s="488">
        <v>0</v>
      </c>
      <c r="E220" s="493" t="str">
        <f t="shared" si="9"/>
        <v/>
      </c>
      <c r="F220" s="278" t="str">
        <f t="shared" si="10"/>
        <v>否</v>
      </c>
      <c r="G220" s="479" t="str">
        <f t="shared" si="11"/>
        <v>项</v>
      </c>
    </row>
    <row r="221" ht="44.1" customHeight="1" spans="1:7">
      <c r="A221" s="486">
        <v>2013810</v>
      </c>
      <c r="B221" s="487" t="s">
        <v>254</v>
      </c>
      <c r="C221" s="301">
        <v>0</v>
      </c>
      <c r="D221" s="301">
        <v>60</v>
      </c>
      <c r="E221" s="492" t="str">
        <f t="shared" si="9"/>
        <v/>
      </c>
      <c r="F221" s="278" t="str">
        <f t="shared" si="10"/>
        <v>是</v>
      </c>
      <c r="G221" s="479" t="str">
        <f t="shared" si="11"/>
        <v>项</v>
      </c>
    </row>
    <row r="222" ht="44.1" customHeight="1" spans="1:7">
      <c r="A222" s="486">
        <v>2013812</v>
      </c>
      <c r="B222" s="487" t="s">
        <v>255</v>
      </c>
      <c r="C222" s="301">
        <v>1</v>
      </c>
      <c r="D222" s="301">
        <v>2</v>
      </c>
      <c r="E222" s="492">
        <f t="shared" si="9"/>
        <v>1</v>
      </c>
      <c r="F222" s="278" t="str">
        <f t="shared" si="10"/>
        <v>是</v>
      </c>
      <c r="G222" s="479" t="str">
        <f t="shared" si="11"/>
        <v>项</v>
      </c>
    </row>
    <row r="223" ht="44.1" customHeight="1" spans="1:7">
      <c r="A223" s="486">
        <v>2013813</v>
      </c>
      <c r="B223" s="487" t="s">
        <v>256</v>
      </c>
      <c r="C223" s="301">
        <v>0</v>
      </c>
      <c r="D223" s="301">
        <v>2</v>
      </c>
      <c r="E223" s="492" t="str">
        <f t="shared" si="9"/>
        <v/>
      </c>
      <c r="F223" s="278" t="str">
        <f t="shared" si="10"/>
        <v>是</v>
      </c>
      <c r="G223" s="479" t="str">
        <f t="shared" si="11"/>
        <v>项</v>
      </c>
    </row>
    <row r="224" ht="44.1" customHeight="1" spans="1:7">
      <c r="A224" s="486">
        <v>2013814</v>
      </c>
      <c r="B224" s="487" t="s">
        <v>257</v>
      </c>
      <c r="C224" s="301">
        <v>0</v>
      </c>
      <c r="D224" s="301">
        <v>1</v>
      </c>
      <c r="E224" s="492" t="str">
        <f t="shared" si="9"/>
        <v/>
      </c>
      <c r="F224" s="278" t="str">
        <f t="shared" si="10"/>
        <v>是</v>
      </c>
      <c r="G224" s="479" t="str">
        <f t="shared" si="11"/>
        <v>项</v>
      </c>
    </row>
    <row r="225" ht="44.1" customHeight="1" spans="1:7">
      <c r="A225" s="486">
        <v>2013815</v>
      </c>
      <c r="B225" s="487" t="s">
        <v>258</v>
      </c>
      <c r="C225" s="301">
        <v>2</v>
      </c>
      <c r="D225" s="301">
        <v>5</v>
      </c>
      <c r="E225" s="492">
        <f t="shared" si="9"/>
        <v>1.5</v>
      </c>
      <c r="F225" s="278" t="str">
        <f t="shared" si="10"/>
        <v>是</v>
      </c>
      <c r="G225" s="479" t="str">
        <f t="shared" si="11"/>
        <v>项</v>
      </c>
    </row>
    <row r="226" ht="44.1" customHeight="1" spans="1:7">
      <c r="A226" s="486">
        <v>2013816</v>
      </c>
      <c r="B226" s="487" t="s">
        <v>259</v>
      </c>
      <c r="C226" s="301">
        <v>5</v>
      </c>
      <c r="D226" s="301">
        <v>14</v>
      </c>
      <c r="E226" s="492">
        <f t="shared" si="9"/>
        <v>1.8</v>
      </c>
      <c r="F226" s="278" t="str">
        <f t="shared" si="10"/>
        <v>是</v>
      </c>
      <c r="G226" s="479" t="str">
        <f t="shared" si="11"/>
        <v>项</v>
      </c>
    </row>
    <row r="227" ht="44.1" customHeight="1" spans="1:7">
      <c r="A227" s="486">
        <v>2013850</v>
      </c>
      <c r="B227" s="487" t="s">
        <v>148</v>
      </c>
      <c r="C227" s="301">
        <v>0</v>
      </c>
      <c r="D227" s="301">
        <v>1</v>
      </c>
      <c r="E227" s="492" t="str">
        <f t="shared" si="9"/>
        <v/>
      </c>
      <c r="F227" s="278" t="str">
        <f t="shared" si="10"/>
        <v>是</v>
      </c>
      <c r="G227" s="479" t="str">
        <f t="shared" si="11"/>
        <v>项</v>
      </c>
    </row>
    <row r="228" ht="44.1" customHeight="1" spans="1:7">
      <c r="A228" s="486">
        <v>2013899</v>
      </c>
      <c r="B228" s="487" t="s">
        <v>260</v>
      </c>
      <c r="C228" s="301">
        <v>21</v>
      </c>
      <c r="D228" s="301">
        <v>54</v>
      </c>
      <c r="E228" s="492">
        <f t="shared" si="9"/>
        <v>1.5714</v>
      </c>
      <c r="F228" s="278" t="str">
        <f t="shared" si="10"/>
        <v>是</v>
      </c>
      <c r="G228" s="479" t="str">
        <f t="shared" si="11"/>
        <v>项</v>
      </c>
    </row>
    <row r="229" ht="44.1" customHeight="1" spans="1:7">
      <c r="A229" s="485">
        <v>20139</v>
      </c>
      <c r="B229" s="303" t="s">
        <v>261</v>
      </c>
      <c r="C229" s="294">
        <v>1</v>
      </c>
      <c r="D229" s="294">
        <v>185</v>
      </c>
      <c r="E229" s="492">
        <f t="shared" si="9"/>
        <v>184</v>
      </c>
      <c r="F229" s="278" t="str">
        <f t="shared" si="10"/>
        <v>是</v>
      </c>
      <c r="G229" s="479" t="str">
        <f t="shared" si="11"/>
        <v>款</v>
      </c>
    </row>
    <row r="230" ht="44.1" customHeight="1" spans="1:7">
      <c r="A230" s="486">
        <v>2013901</v>
      </c>
      <c r="B230" s="487" t="s">
        <v>139</v>
      </c>
      <c r="C230" s="301">
        <v>0</v>
      </c>
      <c r="D230" s="301">
        <v>185</v>
      </c>
      <c r="E230" s="492" t="str">
        <f t="shared" si="9"/>
        <v/>
      </c>
      <c r="F230" s="278" t="str">
        <f t="shared" si="10"/>
        <v>是</v>
      </c>
      <c r="G230" s="479" t="str">
        <f t="shared" si="11"/>
        <v>项</v>
      </c>
    </row>
    <row r="231" ht="44.1" hidden="1" customHeight="1" spans="1:7">
      <c r="A231" s="486">
        <v>2013902</v>
      </c>
      <c r="B231" s="487" t="s">
        <v>140</v>
      </c>
      <c r="C231" s="488">
        <v>0</v>
      </c>
      <c r="D231" s="488">
        <v>0</v>
      </c>
      <c r="E231" s="493" t="str">
        <f t="shared" si="9"/>
        <v/>
      </c>
      <c r="F231" s="278" t="str">
        <f t="shared" si="10"/>
        <v>否</v>
      </c>
      <c r="G231" s="479" t="str">
        <f t="shared" si="11"/>
        <v>项</v>
      </c>
    </row>
    <row r="232" ht="44.1" hidden="1" customHeight="1" spans="1:7">
      <c r="A232" s="486">
        <v>2013903</v>
      </c>
      <c r="B232" s="487" t="s">
        <v>141</v>
      </c>
      <c r="C232" s="488">
        <v>0</v>
      </c>
      <c r="D232" s="488">
        <v>0</v>
      </c>
      <c r="E232" s="493" t="str">
        <f t="shared" si="9"/>
        <v/>
      </c>
      <c r="F232" s="278" t="str">
        <f t="shared" si="10"/>
        <v>否</v>
      </c>
      <c r="G232" s="479" t="str">
        <f t="shared" si="11"/>
        <v>项</v>
      </c>
    </row>
    <row r="233" ht="44.1" hidden="1" customHeight="1" spans="1:7">
      <c r="A233" s="486">
        <v>2013904</v>
      </c>
      <c r="B233" s="487" t="s">
        <v>233</v>
      </c>
      <c r="C233" s="488">
        <v>0</v>
      </c>
      <c r="D233" s="488">
        <v>0</v>
      </c>
      <c r="E233" s="493" t="str">
        <f t="shared" si="9"/>
        <v/>
      </c>
      <c r="F233" s="278" t="str">
        <f t="shared" si="10"/>
        <v>否</v>
      </c>
      <c r="G233" s="479" t="str">
        <f t="shared" si="11"/>
        <v>项</v>
      </c>
    </row>
    <row r="234" ht="44.1" hidden="1" customHeight="1" spans="1:7">
      <c r="A234" s="486">
        <v>2013950</v>
      </c>
      <c r="B234" s="487" t="s">
        <v>148</v>
      </c>
      <c r="C234" s="488">
        <v>0</v>
      </c>
      <c r="D234" s="488">
        <v>0</v>
      </c>
      <c r="E234" s="493" t="str">
        <f t="shared" si="9"/>
        <v/>
      </c>
      <c r="F234" s="278" t="str">
        <f t="shared" si="10"/>
        <v>否</v>
      </c>
      <c r="G234" s="479" t="str">
        <f t="shared" si="11"/>
        <v>项</v>
      </c>
    </row>
    <row r="235" ht="44.1" customHeight="1" spans="1:7">
      <c r="A235" s="486">
        <v>2013999</v>
      </c>
      <c r="B235" s="487" t="s">
        <v>262</v>
      </c>
      <c r="C235" s="301">
        <v>1</v>
      </c>
      <c r="D235" s="301">
        <v>0</v>
      </c>
      <c r="E235" s="492">
        <f t="shared" si="9"/>
        <v>-1</v>
      </c>
      <c r="F235" s="278" t="str">
        <f t="shared" si="10"/>
        <v>是</v>
      </c>
      <c r="G235" s="479" t="str">
        <f t="shared" si="11"/>
        <v>项</v>
      </c>
    </row>
    <row r="236" ht="44.1" customHeight="1" spans="1:7">
      <c r="A236" s="485">
        <v>20140</v>
      </c>
      <c r="B236" s="303" t="s">
        <v>263</v>
      </c>
      <c r="C236" s="294">
        <v>115</v>
      </c>
      <c r="D236" s="294">
        <v>134</v>
      </c>
      <c r="E236" s="492">
        <f t="shared" si="9"/>
        <v>0.1652</v>
      </c>
      <c r="F236" s="278" t="str">
        <f t="shared" si="10"/>
        <v>是</v>
      </c>
      <c r="G236" s="479" t="str">
        <f t="shared" si="11"/>
        <v>款</v>
      </c>
    </row>
    <row r="237" ht="44.1" hidden="1" customHeight="1" spans="1:7">
      <c r="A237" s="486">
        <v>2014001</v>
      </c>
      <c r="B237" s="487" t="s">
        <v>139</v>
      </c>
      <c r="C237" s="488">
        <v>0</v>
      </c>
      <c r="D237" s="488">
        <v>0</v>
      </c>
      <c r="E237" s="493" t="str">
        <f t="shared" si="9"/>
        <v/>
      </c>
      <c r="F237" s="278" t="str">
        <f t="shared" si="10"/>
        <v>否</v>
      </c>
      <c r="G237" s="479" t="str">
        <f t="shared" si="11"/>
        <v>项</v>
      </c>
    </row>
    <row r="238" ht="44.1" hidden="1" customHeight="1" spans="1:7">
      <c r="A238" s="486">
        <v>2014002</v>
      </c>
      <c r="B238" s="487" t="s">
        <v>140</v>
      </c>
      <c r="C238" s="488">
        <v>0</v>
      </c>
      <c r="D238" s="488">
        <v>0</v>
      </c>
      <c r="E238" s="493" t="str">
        <f t="shared" si="9"/>
        <v/>
      </c>
      <c r="F238" s="278" t="str">
        <f t="shared" si="10"/>
        <v>否</v>
      </c>
      <c r="G238" s="479" t="str">
        <f t="shared" si="11"/>
        <v>项</v>
      </c>
    </row>
    <row r="239" ht="44.1" hidden="1" customHeight="1" spans="1:7">
      <c r="A239" s="486">
        <v>2014003</v>
      </c>
      <c r="B239" s="487" t="s">
        <v>141</v>
      </c>
      <c r="C239" s="488">
        <v>0</v>
      </c>
      <c r="D239" s="488">
        <v>0</v>
      </c>
      <c r="E239" s="493" t="str">
        <f t="shared" si="9"/>
        <v/>
      </c>
      <c r="F239" s="278" t="str">
        <f t="shared" si="10"/>
        <v>否</v>
      </c>
      <c r="G239" s="479" t="str">
        <f t="shared" si="11"/>
        <v>项</v>
      </c>
    </row>
    <row r="240" ht="44.1" customHeight="1" spans="1:7">
      <c r="A240" s="486">
        <v>2014004</v>
      </c>
      <c r="B240" s="487" t="s">
        <v>264</v>
      </c>
      <c r="C240" s="301">
        <v>115</v>
      </c>
      <c r="D240" s="301">
        <v>134</v>
      </c>
      <c r="E240" s="492">
        <f t="shared" si="9"/>
        <v>0.1652</v>
      </c>
      <c r="F240" s="278" t="str">
        <f t="shared" si="10"/>
        <v>是</v>
      </c>
      <c r="G240" s="479" t="str">
        <f t="shared" si="11"/>
        <v>项</v>
      </c>
    </row>
    <row r="241" ht="44.1" hidden="1" customHeight="1" spans="1:6">
      <c r="A241" s="486">
        <v>2014050</v>
      </c>
      <c r="B241" s="487" t="s">
        <v>265</v>
      </c>
      <c r="C241" s="296"/>
      <c r="D241" s="296"/>
      <c r="E241" s="493" t="str">
        <f t="shared" si="9"/>
        <v/>
      </c>
      <c r="F241" s="278" t="str">
        <f t="shared" si="10"/>
        <v>否</v>
      </c>
    </row>
    <row r="242" ht="44.1" hidden="1" customHeight="1" spans="1:7">
      <c r="A242" s="486">
        <v>2014099</v>
      </c>
      <c r="B242" s="487" t="s">
        <v>266</v>
      </c>
      <c r="C242" s="488">
        <v>0</v>
      </c>
      <c r="D242" s="488">
        <v>0</v>
      </c>
      <c r="E242" s="493" t="str">
        <f t="shared" si="9"/>
        <v/>
      </c>
      <c r="F242" s="278" t="str">
        <f t="shared" si="10"/>
        <v>否</v>
      </c>
      <c r="G242" s="479" t="str">
        <f>IF(LEN(A242)=3,"类",IF(LEN(A242)=5,"款","项"))</f>
        <v>项</v>
      </c>
    </row>
    <row r="243" ht="44.1" hidden="1" customHeight="1" spans="1:6">
      <c r="A243" s="485">
        <v>20141</v>
      </c>
      <c r="B243" s="303" t="s">
        <v>267</v>
      </c>
      <c r="C243" s="296">
        <f>SUM(C244:C248)</f>
        <v>0</v>
      </c>
      <c r="D243" s="296">
        <f>SUM(D244:D248)</f>
        <v>0</v>
      </c>
      <c r="E243" s="493" t="str">
        <f t="shared" si="9"/>
        <v/>
      </c>
      <c r="F243" s="278" t="str">
        <f t="shared" si="10"/>
        <v>否</v>
      </c>
    </row>
    <row r="244" ht="44.1" hidden="1" customHeight="1" spans="1:6">
      <c r="A244" s="486">
        <v>2014101</v>
      </c>
      <c r="B244" s="487" t="s">
        <v>268</v>
      </c>
      <c r="C244" s="296"/>
      <c r="D244" s="296"/>
      <c r="E244" s="493" t="str">
        <f t="shared" si="9"/>
        <v/>
      </c>
      <c r="F244" s="278" t="str">
        <f t="shared" si="10"/>
        <v>否</v>
      </c>
    </row>
    <row r="245" ht="44.1" hidden="1" customHeight="1" spans="1:6">
      <c r="A245" s="486">
        <v>2014102</v>
      </c>
      <c r="B245" s="487" t="s">
        <v>269</v>
      </c>
      <c r="C245" s="296"/>
      <c r="D245" s="296"/>
      <c r="E245" s="493" t="str">
        <f t="shared" si="9"/>
        <v/>
      </c>
      <c r="F245" s="278" t="str">
        <f t="shared" si="10"/>
        <v>否</v>
      </c>
    </row>
    <row r="246" ht="44.1" hidden="1" customHeight="1" spans="1:6">
      <c r="A246" s="486">
        <v>2014103</v>
      </c>
      <c r="B246" s="487" t="s">
        <v>270</v>
      </c>
      <c r="C246" s="296"/>
      <c r="D246" s="296"/>
      <c r="E246" s="493" t="str">
        <f t="shared" si="9"/>
        <v/>
      </c>
      <c r="F246" s="278" t="str">
        <f t="shared" si="10"/>
        <v>否</v>
      </c>
    </row>
    <row r="247" ht="44.1" hidden="1" customHeight="1" spans="1:6">
      <c r="A247" s="486">
        <v>2014150</v>
      </c>
      <c r="B247" s="487" t="s">
        <v>265</v>
      </c>
      <c r="C247" s="296"/>
      <c r="D247" s="296"/>
      <c r="E247" s="493" t="str">
        <f t="shared" si="9"/>
        <v/>
      </c>
      <c r="F247" s="278" t="str">
        <f t="shared" si="10"/>
        <v>否</v>
      </c>
    </row>
    <row r="248" ht="44.1" hidden="1" customHeight="1" spans="1:6">
      <c r="A248" s="486">
        <v>2014199</v>
      </c>
      <c r="B248" s="487" t="s">
        <v>271</v>
      </c>
      <c r="C248" s="296"/>
      <c r="D248" s="296"/>
      <c r="E248" s="493" t="str">
        <f t="shared" si="9"/>
        <v/>
      </c>
      <c r="F248" s="278" t="str">
        <f t="shared" si="10"/>
        <v>否</v>
      </c>
    </row>
    <row r="249" ht="44.1" customHeight="1" spans="1:7">
      <c r="A249" s="485">
        <v>20199</v>
      </c>
      <c r="B249" s="303" t="s">
        <v>272</v>
      </c>
      <c r="C249" s="294">
        <v>6006</v>
      </c>
      <c r="D249" s="294">
        <v>2865</v>
      </c>
      <c r="E249" s="492">
        <f t="shared" si="9"/>
        <v>-0.523</v>
      </c>
      <c r="F249" s="278" t="str">
        <f t="shared" si="10"/>
        <v>是</v>
      </c>
      <c r="G249" s="479" t="str">
        <f t="shared" ref="G249:G312" si="12">IF(LEN(A249)=3,"类",IF(LEN(A249)=5,"款","项"))</f>
        <v>款</v>
      </c>
    </row>
    <row r="250" ht="44.1" hidden="1" customHeight="1" spans="1:7">
      <c r="A250" s="486">
        <v>2019901</v>
      </c>
      <c r="B250" s="487" t="s">
        <v>273</v>
      </c>
      <c r="C250" s="488">
        <v>0</v>
      </c>
      <c r="D250" s="488">
        <v>0</v>
      </c>
      <c r="E250" s="493" t="str">
        <f t="shared" si="9"/>
        <v/>
      </c>
      <c r="F250" s="278" t="str">
        <f t="shared" si="10"/>
        <v>否</v>
      </c>
      <c r="G250" s="479" t="str">
        <f t="shared" si="12"/>
        <v>项</v>
      </c>
    </row>
    <row r="251" ht="44.1" customHeight="1" spans="1:7">
      <c r="A251" s="486">
        <v>2019999</v>
      </c>
      <c r="B251" s="487" t="s">
        <v>272</v>
      </c>
      <c r="C251" s="301">
        <v>6006</v>
      </c>
      <c r="D251" s="301">
        <v>2865</v>
      </c>
      <c r="E251" s="492">
        <f t="shared" si="9"/>
        <v>-0.523</v>
      </c>
      <c r="F251" s="278" t="str">
        <f t="shared" si="10"/>
        <v>是</v>
      </c>
      <c r="G251" s="479" t="str">
        <f t="shared" si="12"/>
        <v>项</v>
      </c>
    </row>
    <row r="252" ht="44.1" hidden="1" customHeight="1" spans="1:7">
      <c r="A252" s="496" t="s">
        <v>274</v>
      </c>
      <c r="B252" s="497" t="s">
        <v>275</v>
      </c>
      <c r="C252" s="498">
        <v>0</v>
      </c>
      <c r="D252" s="498">
        <v>0</v>
      </c>
      <c r="E252" s="493" t="str">
        <f t="shared" si="9"/>
        <v/>
      </c>
      <c r="F252" s="278" t="str">
        <f t="shared" si="10"/>
        <v>否</v>
      </c>
      <c r="G252" s="479" t="str">
        <f t="shared" si="12"/>
        <v>项</v>
      </c>
    </row>
    <row r="253" ht="44.1" hidden="1" customHeight="1" spans="1:7">
      <c r="A253" s="485">
        <v>202</v>
      </c>
      <c r="B253" s="217" t="s">
        <v>73</v>
      </c>
      <c r="C253" s="312">
        <f>SUM(C254:C255)</f>
        <v>0</v>
      </c>
      <c r="D253" s="312">
        <f>((((SUM(D254:D255))+0)+0)+0)+0</f>
        <v>0</v>
      </c>
      <c r="E253" s="493" t="str">
        <f t="shared" si="9"/>
        <v/>
      </c>
      <c r="F253" s="278" t="str">
        <f t="shared" si="10"/>
        <v>是</v>
      </c>
      <c r="G253" s="479" t="str">
        <f t="shared" si="12"/>
        <v>类</v>
      </c>
    </row>
    <row r="254" ht="36" hidden="1" customHeight="1" spans="1:7">
      <c r="A254" s="485">
        <v>20205</v>
      </c>
      <c r="B254" s="303" t="s">
        <v>276</v>
      </c>
      <c r="C254" s="309"/>
      <c r="D254" s="309"/>
      <c r="E254" s="493" t="str">
        <f t="shared" si="9"/>
        <v/>
      </c>
      <c r="F254" s="278" t="str">
        <f t="shared" si="10"/>
        <v>否</v>
      </c>
      <c r="G254" s="479" t="str">
        <f t="shared" si="12"/>
        <v>款</v>
      </c>
    </row>
    <row r="255" ht="36" hidden="1" customHeight="1" spans="1:7">
      <c r="A255" s="485">
        <v>20299</v>
      </c>
      <c r="B255" s="303" t="s">
        <v>277</v>
      </c>
      <c r="C255" s="309"/>
      <c r="D255" s="309"/>
      <c r="E255" s="493" t="str">
        <f t="shared" si="9"/>
        <v/>
      </c>
      <c r="F255" s="278" t="str">
        <f t="shared" si="10"/>
        <v>否</v>
      </c>
      <c r="G255" s="479" t="str">
        <f t="shared" si="12"/>
        <v>款</v>
      </c>
    </row>
    <row r="256" ht="44.1" customHeight="1" spans="1:7">
      <c r="A256" s="485">
        <v>203</v>
      </c>
      <c r="B256" s="217" t="s">
        <v>75</v>
      </c>
      <c r="C256" s="294">
        <v>382</v>
      </c>
      <c r="D256" s="294">
        <v>214</v>
      </c>
      <c r="E256" s="492">
        <f t="shared" si="9"/>
        <v>-0.4398</v>
      </c>
      <c r="F256" s="278" t="str">
        <f t="shared" si="10"/>
        <v>是</v>
      </c>
      <c r="G256" s="479" t="str">
        <f t="shared" si="12"/>
        <v>类</v>
      </c>
    </row>
    <row r="257" ht="36" hidden="1" customHeight="1" spans="1:7">
      <c r="A257" s="499">
        <v>20301</v>
      </c>
      <c r="B257" s="500" t="s">
        <v>278</v>
      </c>
      <c r="C257" s="309">
        <f>C258</f>
        <v>0</v>
      </c>
      <c r="D257" s="309">
        <f>((((D258)+0)+0)+0)+0</f>
        <v>0</v>
      </c>
      <c r="E257" s="493" t="str">
        <f t="shared" si="9"/>
        <v/>
      </c>
      <c r="F257" s="278" t="str">
        <f t="shared" si="10"/>
        <v>否</v>
      </c>
      <c r="G257" s="479" t="str">
        <f t="shared" si="12"/>
        <v>款</v>
      </c>
    </row>
    <row r="258" ht="36" hidden="1" customHeight="1" spans="1:7">
      <c r="A258" s="501">
        <v>2030101</v>
      </c>
      <c r="B258" s="487" t="s">
        <v>279</v>
      </c>
      <c r="C258" s="488">
        <v>0</v>
      </c>
      <c r="D258" s="488">
        <v>0</v>
      </c>
      <c r="E258" s="493" t="str">
        <f t="shared" si="9"/>
        <v/>
      </c>
      <c r="F258" s="278" t="str">
        <f t="shared" si="10"/>
        <v>否</v>
      </c>
      <c r="G258" s="479" t="str">
        <f t="shared" si="12"/>
        <v>项</v>
      </c>
    </row>
    <row r="259" ht="36" hidden="1" customHeight="1" spans="1:7">
      <c r="A259" s="502">
        <v>2030102</v>
      </c>
      <c r="B259" s="487" t="s">
        <v>280</v>
      </c>
      <c r="C259" s="488">
        <v>0</v>
      </c>
      <c r="D259" s="488">
        <v>0</v>
      </c>
      <c r="E259" s="493" t="str">
        <f t="shared" si="9"/>
        <v/>
      </c>
      <c r="F259" s="278" t="str">
        <f t="shared" si="10"/>
        <v>否</v>
      </c>
      <c r="G259" s="479" t="str">
        <f t="shared" si="12"/>
        <v>项</v>
      </c>
    </row>
    <row r="260" ht="36" hidden="1" customHeight="1" spans="1:7">
      <c r="A260" s="502">
        <v>2030199</v>
      </c>
      <c r="B260" s="487" t="s">
        <v>281</v>
      </c>
      <c r="C260" s="488">
        <v>0</v>
      </c>
      <c r="D260" s="488">
        <v>0</v>
      </c>
      <c r="E260" s="493" t="str">
        <f t="shared" ref="E260:E323" si="13">IF(C260&gt;0,D260/C260-1,IF(C260&lt;0,-(D260/C260-1),""))</f>
        <v/>
      </c>
      <c r="F260" s="278" t="str">
        <f t="shared" ref="F260:F323" si="14">IF(LEN(A260)=3,"是",IF(B260&lt;&gt;"",IF(SUM(C260:D260)&lt;&gt;0,"是","否"),"是"))</f>
        <v>否</v>
      </c>
      <c r="G260" s="479" t="str">
        <f t="shared" si="12"/>
        <v>项</v>
      </c>
    </row>
    <row r="261" ht="36" hidden="1" customHeight="1" spans="1:7">
      <c r="A261" s="499">
        <v>20304</v>
      </c>
      <c r="B261" s="303" t="s">
        <v>282</v>
      </c>
      <c r="C261" s="309">
        <f>C262</f>
        <v>0</v>
      </c>
      <c r="D261" s="309">
        <f>((((D262)+0)+0)+0)+0</f>
        <v>0</v>
      </c>
      <c r="E261" s="493" t="str">
        <f t="shared" si="13"/>
        <v/>
      </c>
      <c r="F261" s="278" t="str">
        <f t="shared" si="14"/>
        <v>否</v>
      </c>
      <c r="G261" s="479" t="str">
        <f t="shared" si="12"/>
        <v>款</v>
      </c>
    </row>
    <row r="262" ht="36" hidden="1" customHeight="1" spans="1:7">
      <c r="A262" s="501">
        <v>2030401</v>
      </c>
      <c r="B262" s="487" t="s">
        <v>282</v>
      </c>
      <c r="C262" s="488">
        <v>0</v>
      </c>
      <c r="D262" s="488">
        <v>0</v>
      </c>
      <c r="E262" s="493" t="str">
        <f t="shared" si="13"/>
        <v/>
      </c>
      <c r="F262" s="278" t="str">
        <f t="shared" si="14"/>
        <v>否</v>
      </c>
      <c r="G262" s="479" t="str">
        <f t="shared" si="12"/>
        <v>项</v>
      </c>
    </row>
    <row r="263" ht="36" hidden="1" customHeight="1" spans="1:7">
      <c r="A263" s="499">
        <v>20305</v>
      </c>
      <c r="B263" s="303" t="s">
        <v>283</v>
      </c>
      <c r="C263" s="309">
        <f>C264</f>
        <v>0</v>
      </c>
      <c r="D263" s="309">
        <f>((((D264)+0)+0)+0)+0</f>
        <v>0</v>
      </c>
      <c r="E263" s="493" t="str">
        <f t="shared" si="13"/>
        <v/>
      </c>
      <c r="F263" s="278" t="str">
        <f t="shared" si="14"/>
        <v>否</v>
      </c>
      <c r="G263" s="479" t="str">
        <f t="shared" si="12"/>
        <v>款</v>
      </c>
    </row>
    <row r="264" ht="36" hidden="1" customHeight="1" spans="1:7">
      <c r="A264" s="501">
        <v>2030501</v>
      </c>
      <c r="B264" s="487" t="s">
        <v>283</v>
      </c>
      <c r="C264" s="488">
        <v>0</v>
      </c>
      <c r="D264" s="488">
        <v>0</v>
      </c>
      <c r="E264" s="493" t="str">
        <f t="shared" si="13"/>
        <v/>
      </c>
      <c r="F264" s="278" t="str">
        <f t="shared" si="14"/>
        <v>否</v>
      </c>
      <c r="G264" s="479" t="str">
        <f t="shared" si="12"/>
        <v>项</v>
      </c>
    </row>
    <row r="265" ht="44.1" customHeight="1" spans="1:7">
      <c r="A265" s="485">
        <v>20306</v>
      </c>
      <c r="B265" s="303" t="s">
        <v>284</v>
      </c>
      <c r="C265" s="294">
        <v>382</v>
      </c>
      <c r="D265" s="294">
        <v>214</v>
      </c>
      <c r="E265" s="492">
        <f t="shared" si="13"/>
        <v>-0.4398</v>
      </c>
      <c r="F265" s="278" t="str">
        <f t="shared" si="14"/>
        <v>是</v>
      </c>
      <c r="G265" s="479" t="str">
        <f t="shared" si="12"/>
        <v>款</v>
      </c>
    </row>
    <row r="266" ht="44.1" customHeight="1" spans="1:7">
      <c r="A266" s="486">
        <v>2030601</v>
      </c>
      <c r="B266" s="487" t="s">
        <v>285</v>
      </c>
      <c r="C266" s="301">
        <v>18</v>
      </c>
      <c r="D266" s="301">
        <v>67</v>
      </c>
      <c r="E266" s="492">
        <f t="shared" si="13"/>
        <v>2.7222</v>
      </c>
      <c r="F266" s="278" t="str">
        <f t="shared" si="14"/>
        <v>是</v>
      </c>
      <c r="G266" s="479" t="str">
        <f t="shared" si="12"/>
        <v>项</v>
      </c>
    </row>
    <row r="267" ht="36" hidden="1" customHeight="1" spans="1:7">
      <c r="A267" s="486">
        <v>2030602</v>
      </c>
      <c r="B267" s="487" t="s">
        <v>286</v>
      </c>
      <c r="C267" s="488">
        <v>0</v>
      </c>
      <c r="D267" s="488">
        <v>0</v>
      </c>
      <c r="E267" s="493" t="str">
        <f t="shared" si="13"/>
        <v/>
      </c>
      <c r="F267" s="278" t="str">
        <f t="shared" si="14"/>
        <v>否</v>
      </c>
      <c r="G267" s="479" t="str">
        <f t="shared" si="12"/>
        <v>项</v>
      </c>
    </row>
    <row r="268" ht="44.1" customHeight="1" spans="1:7">
      <c r="A268" s="486">
        <v>2030603</v>
      </c>
      <c r="B268" s="487" t="s">
        <v>287</v>
      </c>
      <c r="C268" s="301">
        <v>249</v>
      </c>
      <c r="D268" s="301">
        <v>100</v>
      </c>
      <c r="E268" s="492">
        <f t="shared" si="13"/>
        <v>-0.5984</v>
      </c>
      <c r="F268" s="278" t="str">
        <f t="shared" si="14"/>
        <v>是</v>
      </c>
      <c r="G268" s="479" t="str">
        <f t="shared" si="12"/>
        <v>项</v>
      </c>
    </row>
    <row r="269" ht="36" hidden="1" customHeight="1" spans="1:7">
      <c r="A269" s="486">
        <v>2030604</v>
      </c>
      <c r="B269" s="487" t="s">
        <v>288</v>
      </c>
      <c r="C269" s="488">
        <v>0</v>
      </c>
      <c r="D269" s="488">
        <v>0</v>
      </c>
      <c r="E269" s="493" t="str">
        <f t="shared" si="13"/>
        <v/>
      </c>
      <c r="F269" s="278" t="str">
        <f t="shared" si="14"/>
        <v>否</v>
      </c>
      <c r="G269" s="479" t="str">
        <f t="shared" si="12"/>
        <v>项</v>
      </c>
    </row>
    <row r="270" ht="44.1" customHeight="1" spans="1:7">
      <c r="A270" s="486">
        <v>2030607</v>
      </c>
      <c r="B270" s="487" t="s">
        <v>289</v>
      </c>
      <c r="C270" s="301">
        <v>115</v>
      </c>
      <c r="D270" s="301">
        <v>47</v>
      </c>
      <c r="E270" s="492">
        <f t="shared" si="13"/>
        <v>-0.5913</v>
      </c>
      <c r="F270" s="278" t="str">
        <f t="shared" si="14"/>
        <v>是</v>
      </c>
      <c r="G270" s="479" t="str">
        <f t="shared" si="12"/>
        <v>项</v>
      </c>
    </row>
    <row r="271" ht="36" hidden="1" customHeight="1" spans="1:7">
      <c r="A271" s="486">
        <v>2030608</v>
      </c>
      <c r="B271" s="487" t="s">
        <v>290</v>
      </c>
      <c r="C271" s="488">
        <v>0</v>
      </c>
      <c r="D271" s="488">
        <v>0</v>
      </c>
      <c r="E271" s="493" t="str">
        <f t="shared" si="13"/>
        <v/>
      </c>
      <c r="F271" s="278" t="str">
        <f t="shared" si="14"/>
        <v>否</v>
      </c>
      <c r="G271" s="479" t="str">
        <f t="shared" si="12"/>
        <v>项</v>
      </c>
    </row>
    <row r="272" ht="44.1" hidden="1" customHeight="1" spans="1:7">
      <c r="A272" s="486">
        <v>2030699</v>
      </c>
      <c r="B272" s="487" t="s">
        <v>291</v>
      </c>
      <c r="C272" s="488">
        <v>0</v>
      </c>
      <c r="D272" s="488">
        <v>0</v>
      </c>
      <c r="E272" s="493" t="str">
        <f t="shared" si="13"/>
        <v/>
      </c>
      <c r="F272" s="278" t="str">
        <f t="shared" si="14"/>
        <v>否</v>
      </c>
      <c r="G272" s="479" t="str">
        <f t="shared" si="12"/>
        <v>项</v>
      </c>
    </row>
    <row r="273" ht="44.1" hidden="1" customHeight="1" spans="1:7">
      <c r="A273" s="485">
        <v>20399</v>
      </c>
      <c r="B273" s="303" t="s">
        <v>292</v>
      </c>
      <c r="C273" s="312">
        <f>C274</f>
        <v>0</v>
      </c>
      <c r="D273" s="312">
        <f>((((D274)+0)+0)+0)+0</f>
        <v>0</v>
      </c>
      <c r="E273" s="493" t="str">
        <f t="shared" si="13"/>
        <v/>
      </c>
      <c r="F273" s="278" t="str">
        <f t="shared" si="14"/>
        <v>否</v>
      </c>
      <c r="G273" s="479" t="str">
        <f t="shared" si="12"/>
        <v>款</v>
      </c>
    </row>
    <row r="274" ht="44.1" hidden="1" customHeight="1" spans="1:7">
      <c r="A274" s="501">
        <v>2039999</v>
      </c>
      <c r="B274" s="487" t="s">
        <v>292</v>
      </c>
      <c r="C274" s="488">
        <v>0</v>
      </c>
      <c r="D274" s="488">
        <v>0</v>
      </c>
      <c r="E274" s="493" t="str">
        <f t="shared" si="13"/>
        <v/>
      </c>
      <c r="F274" s="278" t="str">
        <f t="shared" si="14"/>
        <v>否</v>
      </c>
      <c r="G274" s="479" t="str">
        <f t="shared" si="12"/>
        <v>项</v>
      </c>
    </row>
    <row r="275" ht="44.1" hidden="1" customHeight="1" spans="1:7">
      <c r="A275" s="496" t="s">
        <v>293</v>
      </c>
      <c r="B275" s="497" t="s">
        <v>275</v>
      </c>
      <c r="C275" s="498">
        <v>0</v>
      </c>
      <c r="D275" s="498">
        <v>0</v>
      </c>
      <c r="E275" s="493" t="str">
        <f t="shared" si="13"/>
        <v/>
      </c>
      <c r="F275" s="278" t="str">
        <f t="shared" si="14"/>
        <v>否</v>
      </c>
      <c r="G275" s="479" t="str">
        <f t="shared" si="12"/>
        <v>项</v>
      </c>
    </row>
    <row r="276" ht="44.1" customHeight="1" spans="1:7">
      <c r="A276" s="485">
        <v>204</v>
      </c>
      <c r="B276" s="217" t="s">
        <v>77</v>
      </c>
      <c r="C276" s="294">
        <v>9096</v>
      </c>
      <c r="D276" s="294">
        <v>9167</v>
      </c>
      <c r="E276" s="492">
        <f t="shared" si="13"/>
        <v>0.0078</v>
      </c>
      <c r="F276" s="278" t="str">
        <f t="shared" si="14"/>
        <v>是</v>
      </c>
      <c r="G276" s="479" t="str">
        <f t="shared" si="12"/>
        <v>类</v>
      </c>
    </row>
    <row r="277" ht="44.1" hidden="1" customHeight="1" spans="1:7">
      <c r="A277" s="485">
        <v>20401</v>
      </c>
      <c r="B277" s="303" t="s">
        <v>294</v>
      </c>
      <c r="C277" s="309">
        <f>SUM(C278:C279)</f>
        <v>0</v>
      </c>
      <c r="D277" s="309">
        <f>((((SUM(D278:D279))+0)+0)+0)+0</f>
        <v>0</v>
      </c>
      <c r="E277" s="493" t="str">
        <f t="shared" si="13"/>
        <v/>
      </c>
      <c r="F277" s="278" t="str">
        <f t="shared" si="14"/>
        <v>否</v>
      </c>
      <c r="G277" s="479" t="str">
        <f t="shared" si="12"/>
        <v>款</v>
      </c>
    </row>
    <row r="278" ht="44.1" hidden="1" customHeight="1" spans="1:7">
      <c r="A278" s="486">
        <v>2040101</v>
      </c>
      <c r="B278" s="487" t="s">
        <v>294</v>
      </c>
      <c r="C278" s="488">
        <v>0</v>
      </c>
      <c r="D278" s="488">
        <v>0</v>
      </c>
      <c r="E278" s="493" t="str">
        <f t="shared" si="13"/>
        <v/>
      </c>
      <c r="F278" s="278" t="str">
        <f t="shared" si="14"/>
        <v>否</v>
      </c>
      <c r="G278" s="479" t="str">
        <f t="shared" si="12"/>
        <v>项</v>
      </c>
    </row>
    <row r="279" ht="36" hidden="1" customHeight="1" spans="1:7">
      <c r="A279" s="486">
        <v>2040199</v>
      </c>
      <c r="B279" s="487" t="s">
        <v>295</v>
      </c>
      <c r="C279" s="488">
        <v>0</v>
      </c>
      <c r="D279" s="488">
        <v>0</v>
      </c>
      <c r="E279" s="493" t="str">
        <f t="shared" si="13"/>
        <v/>
      </c>
      <c r="F279" s="278" t="str">
        <f t="shared" si="14"/>
        <v>否</v>
      </c>
      <c r="G279" s="479" t="str">
        <f t="shared" si="12"/>
        <v>项</v>
      </c>
    </row>
    <row r="280" ht="44.1" customHeight="1" spans="1:7">
      <c r="A280" s="485">
        <v>20402</v>
      </c>
      <c r="B280" s="303" t="s">
        <v>296</v>
      </c>
      <c r="C280" s="294">
        <v>8196</v>
      </c>
      <c r="D280" s="294">
        <v>7858</v>
      </c>
      <c r="E280" s="492">
        <f t="shared" si="13"/>
        <v>-0.0412</v>
      </c>
      <c r="F280" s="278" t="str">
        <f t="shared" si="14"/>
        <v>是</v>
      </c>
      <c r="G280" s="479" t="str">
        <f t="shared" si="12"/>
        <v>款</v>
      </c>
    </row>
    <row r="281" ht="44.1" customHeight="1" spans="1:7">
      <c r="A281" s="486">
        <v>2040201</v>
      </c>
      <c r="B281" s="487" t="s">
        <v>139</v>
      </c>
      <c r="C281" s="301">
        <v>6570</v>
      </c>
      <c r="D281" s="301">
        <v>6393</v>
      </c>
      <c r="E281" s="492">
        <f t="shared" si="13"/>
        <v>-0.0269</v>
      </c>
      <c r="F281" s="278" t="str">
        <f t="shared" si="14"/>
        <v>是</v>
      </c>
      <c r="G281" s="479" t="str">
        <f t="shared" si="12"/>
        <v>项</v>
      </c>
    </row>
    <row r="282" ht="36" hidden="1" customHeight="1" spans="1:7">
      <c r="A282" s="486">
        <v>2040202</v>
      </c>
      <c r="B282" s="487" t="s">
        <v>140</v>
      </c>
      <c r="C282" s="488">
        <v>0</v>
      </c>
      <c r="D282" s="488">
        <v>0</v>
      </c>
      <c r="E282" s="493" t="str">
        <f t="shared" si="13"/>
        <v/>
      </c>
      <c r="F282" s="278" t="str">
        <f t="shared" si="14"/>
        <v>否</v>
      </c>
      <c r="G282" s="479" t="str">
        <f t="shared" si="12"/>
        <v>项</v>
      </c>
    </row>
    <row r="283" ht="36" hidden="1" customHeight="1" spans="1:7">
      <c r="A283" s="486">
        <v>2040203</v>
      </c>
      <c r="B283" s="487" t="s">
        <v>141</v>
      </c>
      <c r="C283" s="488">
        <v>0</v>
      </c>
      <c r="D283" s="488">
        <v>0</v>
      </c>
      <c r="E283" s="493" t="str">
        <f t="shared" si="13"/>
        <v/>
      </c>
      <c r="F283" s="278" t="str">
        <f t="shared" si="14"/>
        <v>否</v>
      </c>
      <c r="G283" s="479" t="str">
        <f t="shared" si="12"/>
        <v>项</v>
      </c>
    </row>
    <row r="284" ht="44.1" hidden="1" customHeight="1" spans="1:7">
      <c r="A284" s="486">
        <v>2040219</v>
      </c>
      <c r="B284" s="487" t="s">
        <v>179</v>
      </c>
      <c r="C284" s="488">
        <v>0</v>
      </c>
      <c r="D284" s="488">
        <v>0</v>
      </c>
      <c r="E284" s="493" t="str">
        <f t="shared" si="13"/>
        <v/>
      </c>
      <c r="F284" s="278" t="str">
        <f t="shared" si="14"/>
        <v>否</v>
      </c>
      <c r="G284" s="479" t="str">
        <f t="shared" si="12"/>
        <v>项</v>
      </c>
    </row>
    <row r="285" ht="44.1" customHeight="1" spans="1:7">
      <c r="A285" s="486">
        <v>2040220</v>
      </c>
      <c r="B285" s="487" t="s">
        <v>297</v>
      </c>
      <c r="C285" s="301">
        <v>1337</v>
      </c>
      <c r="D285" s="301">
        <v>1362</v>
      </c>
      <c r="E285" s="492">
        <f t="shared" si="13"/>
        <v>0.0187</v>
      </c>
      <c r="F285" s="278" t="str">
        <f t="shared" si="14"/>
        <v>是</v>
      </c>
      <c r="G285" s="479" t="str">
        <f t="shared" si="12"/>
        <v>项</v>
      </c>
    </row>
    <row r="286" ht="44.1" hidden="1" customHeight="1" spans="1:7">
      <c r="A286" s="486">
        <v>2040221</v>
      </c>
      <c r="B286" s="487" t="s">
        <v>298</v>
      </c>
      <c r="C286" s="488">
        <v>0</v>
      </c>
      <c r="D286" s="488">
        <v>0</v>
      </c>
      <c r="E286" s="493" t="str">
        <f t="shared" si="13"/>
        <v/>
      </c>
      <c r="F286" s="278" t="str">
        <f t="shared" si="14"/>
        <v>否</v>
      </c>
      <c r="G286" s="479" t="str">
        <f t="shared" si="12"/>
        <v>项</v>
      </c>
    </row>
    <row r="287" ht="44.1" hidden="1" customHeight="1" spans="1:7">
      <c r="A287" s="486">
        <v>2040222</v>
      </c>
      <c r="B287" s="487" t="s">
        <v>299</v>
      </c>
      <c r="C287" s="488">
        <v>0</v>
      </c>
      <c r="D287" s="488">
        <v>0</v>
      </c>
      <c r="E287" s="493" t="str">
        <f t="shared" si="13"/>
        <v/>
      </c>
      <c r="F287" s="278" t="str">
        <f t="shared" si="14"/>
        <v>否</v>
      </c>
      <c r="G287" s="479" t="str">
        <f t="shared" si="12"/>
        <v>项</v>
      </c>
    </row>
    <row r="288" ht="44.1" hidden="1" customHeight="1" spans="1:7">
      <c r="A288" s="486">
        <v>2040223</v>
      </c>
      <c r="B288" s="487" t="s">
        <v>300</v>
      </c>
      <c r="C288" s="488">
        <v>0</v>
      </c>
      <c r="D288" s="488">
        <v>0</v>
      </c>
      <c r="E288" s="493" t="str">
        <f t="shared" si="13"/>
        <v/>
      </c>
      <c r="F288" s="278" t="str">
        <f t="shared" si="14"/>
        <v>否</v>
      </c>
      <c r="G288" s="479" t="str">
        <f t="shared" si="12"/>
        <v>项</v>
      </c>
    </row>
    <row r="289" s="476" customFormat="1" ht="44.1" hidden="1" customHeight="1" spans="1:7">
      <c r="A289" s="486">
        <v>2040250</v>
      </c>
      <c r="B289" s="487" t="s">
        <v>148</v>
      </c>
      <c r="C289" s="488">
        <v>0</v>
      </c>
      <c r="D289" s="488">
        <v>0</v>
      </c>
      <c r="E289" s="493" t="str">
        <f t="shared" si="13"/>
        <v/>
      </c>
      <c r="F289" s="278" t="str">
        <f t="shared" si="14"/>
        <v>否</v>
      </c>
      <c r="G289" s="479" t="str">
        <f t="shared" si="12"/>
        <v>项</v>
      </c>
    </row>
    <row r="290" ht="44.1" customHeight="1" spans="1:7">
      <c r="A290" s="486">
        <v>2040299</v>
      </c>
      <c r="B290" s="487" t="s">
        <v>301</v>
      </c>
      <c r="C290" s="301">
        <v>289</v>
      </c>
      <c r="D290" s="301">
        <v>103</v>
      </c>
      <c r="E290" s="492">
        <f t="shared" si="13"/>
        <v>-0.6436</v>
      </c>
      <c r="F290" s="278" t="str">
        <f t="shared" si="14"/>
        <v>是</v>
      </c>
      <c r="G290" s="479" t="str">
        <f t="shared" si="12"/>
        <v>项</v>
      </c>
    </row>
    <row r="291" ht="44.1" hidden="1" customHeight="1" spans="1:7">
      <c r="A291" s="485">
        <v>20403</v>
      </c>
      <c r="B291" s="303" t="s">
        <v>302</v>
      </c>
      <c r="C291" s="312">
        <f>SUM(C292:C297)</f>
        <v>0</v>
      </c>
      <c r="D291" s="312">
        <f>((((SUM(D292:D297))+0)+0)+0)+0</f>
        <v>0</v>
      </c>
      <c r="E291" s="493" t="str">
        <f t="shared" si="13"/>
        <v/>
      </c>
      <c r="F291" s="278" t="str">
        <f t="shared" si="14"/>
        <v>否</v>
      </c>
      <c r="G291" s="479" t="str">
        <f t="shared" si="12"/>
        <v>款</v>
      </c>
    </row>
    <row r="292" ht="44.1" hidden="1" customHeight="1" spans="1:7">
      <c r="A292" s="486">
        <v>2040301</v>
      </c>
      <c r="B292" s="487" t="s">
        <v>139</v>
      </c>
      <c r="C292" s="488">
        <v>0</v>
      </c>
      <c r="D292" s="488">
        <v>0</v>
      </c>
      <c r="E292" s="493" t="str">
        <f t="shared" si="13"/>
        <v/>
      </c>
      <c r="F292" s="278" t="str">
        <f t="shared" si="14"/>
        <v>否</v>
      </c>
      <c r="G292" s="479" t="str">
        <f t="shared" si="12"/>
        <v>项</v>
      </c>
    </row>
    <row r="293" ht="36" hidden="1" customHeight="1" spans="1:7">
      <c r="A293" s="486">
        <v>2040302</v>
      </c>
      <c r="B293" s="487" t="s">
        <v>140</v>
      </c>
      <c r="C293" s="488">
        <v>0</v>
      </c>
      <c r="D293" s="488">
        <v>0</v>
      </c>
      <c r="E293" s="493" t="str">
        <f t="shared" si="13"/>
        <v/>
      </c>
      <c r="F293" s="278" t="str">
        <f t="shared" si="14"/>
        <v>否</v>
      </c>
      <c r="G293" s="479" t="str">
        <f t="shared" si="12"/>
        <v>项</v>
      </c>
    </row>
    <row r="294" ht="36" hidden="1" customHeight="1" spans="1:7">
      <c r="A294" s="486">
        <v>2040303</v>
      </c>
      <c r="B294" s="487" t="s">
        <v>141</v>
      </c>
      <c r="C294" s="488">
        <v>0</v>
      </c>
      <c r="D294" s="488">
        <v>0</v>
      </c>
      <c r="E294" s="493" t="str">
        <f t="shared" si="13"/>
        <v/>
      </c>
      <c r="F294" s="278" t="str">
        <f t="shared" si="14"/>
        <v>否</v>
      </c>
      <c r="G294" s="479" t="str">
        <f t="shared" si="12"/>
        <v>项</v>
      </c>
    </row>
    <row r="295" ht="44.1" hidden="1" customHeight="1" spans="1:7">
      <c r="A295" s="486">
        <v>2040304</v>
      </c>
      <c r="B295" s="487" t="s">
        <v>303</v>
      </c>
      <c r="C295" s="488">
        <v>0</v>
      </c>
      <c r="D295" s="488">
        <v>0</v>
      </c>
      <c r="E295" s="493" t="str">
        <f t="shared" si="13"/>
        <v/>
      </c>
      <c r="F295" s="278" t="str">
        <f t="shared" si="14"/>
        <v>否</v>
      </c>
      <c r="G295" s="479" t="str">
        <f t="shared" si="12"/>
        <v>项</v>
      </c>
    </row>
    <row r="296" ht="44.1" hidden="1" customHeight="1" spans="1:7">
      <c r="A296" s="486">
        <v>2040350</v>
      </c>
      <c r="B296" s="487" t="s">
        <v>148</v>
      </c>
      <c r="C296" s="488">
        <v>0</v>
      </c>
      <c r="D296" s="488">
        <v>0</v>
      </c>
      <c r="E296" s="493" t="str">
        <f t="shared" si="13"/>
        <v/>
      </c>
      <c r="F296" s="278" t="str">
        <f t="shared" si="14"/>
        <v>否</v>
      </c>
      <c r="G296" s="479" t="str">
        <f t="shared" si="12"/>
        <v>项</v>
      </c>
    </row>
    <row r="297" ht="44.1" hidden="1" customHeight="1" spans="1:7">
      <c r="A297" s="486">
        <v>2040399</v>
      </c>
      <c r="B297" s="487" t="s">
        <v>304</v>
      </c>
      <c r="C297" s="488">
        <v>0</v>
      </c>
      <c r="D297" s="488">
        <v>0</v>
      </c>
      <c r="E297" s="493" t="str">
        <f t="shared" si="13"/>
        <v/>
      </c>
      <c r="F297" s="278" t="str">
        <f t="shared" si="14"/>
        <v>否</v>
      </c>
      <c r="G297" s="479" t="str">
        <f t="shared" si="12"/>
        <v>项</v>
      </c>
    </row>
    <row r="298" ht="44.1" customHeight="1" spans="1:7">
      <c r="A298" s="485">
        <v>20404</v>
      </c>
      <c r="B298" s="303" t="s">
        <v>305</v>
      </c>
      <c r="C298" s="294">
        <v>24</v>
      </c>
      <c r="D298" s="294">
        <v>24</v>
      </c>
      <c r="E298" s="492">
        <f t="shared" si="13"/>
        <v>0</v>
      </c>
      <c r="F298" s="278" t="str">
        <f t="shared" si="14"/>
        <v>是</v>
      </c>
      <c r="G298" s="479" t="str">
        <f t="shared" si="12"/>
        <v>款</v>
      </c>
    </row>
    <row r="299" ht="44.1" customHeight="1" spans="1:7">
      <c r="A299" s="486">
        <v>2040401</v>
      </c>
      <c r="B299" s="487" t="s">
        <v>139</v>
      </c>
      <c r="C299" s="301">
        <v>24</v>
      </c>
      <c r="D299" s="301">
        <v>24</v>
      </c>
      <c r="E299" s="492">
        <f t="shared" si="13"/>
        <v>0</v>
      </c>
      <c r="F299" s="278" t="str">
        <f t="shared" si="14"/>
        <v>是</v>
      </c>
      <c r="G299" s="479" t="str">
        <f t="shared" si="12"/>
        <v>项</v>
      </c>
    </row>
    <row r="300" ht="44.1" hidden="1" customHeight="1" spans="1:7">
      <c r="A300" s="486">
        <v>2040402</v>
      </c>
      <c r="B300" s="487" t="s">
        <v>140</v>
      </c>
      <c r="C300" s="488">
        <v>0</v>
      </c>
      <c r="D300" s="488">
        <v>0</v>
      </c>
      <c r="E300" s="493" t="str">
        <f t="shared" si="13"/>
        <v/>
      </c>
      <c r="F300" s="278" t="str">
        <f t="shared" si="14"/>
        <v>否</v>
      </c>
      <c r="G300" s="479" t="str">
        <f t="shared" si="12"/>
        <v>项</v>
      </c>
    </row>
    <row r="301" ht="44.1" hidden="1" customHeight="1" spans="1:7">
      <c r="A301" s="486">
        <v>2040403</v>
      </c>
      <c r="B301" s="487" t="s">
        <v>141</v>
      </c>
      <c r="C301" s="488">
        <v>0</v>
      </c>
      <c r="D301" s="488">
        <v>0</v>
      </c>
      <c r="E301" s="493" t="str">
        <f t="shared" si="13"/>
        <v/>
      </c>
      <c r="F301" s="278" t="str">
        <f t="shared" si="14"/>
        <v>否</v>
      </c>
      <c r="G301" s="479" t="str">
        <f t="shared" si="12"/>
        <v>项</v>
      </c>
    </row>
    <row r="302" ht="44.1" hidden="1" customHeight="1" spans="1:7">
      <c r="A302" s="486">
        <v>2040409</v>
      </c>
      <c r="B302" s="487" t="s">
        <v>306</v>
      </c>
      <c r="C302" s="488">
        <v>0</v>
      </c>
      <c r="D302" s="488">
        <v>0</v>
      </c>
      <c r="E302" s="493" t="str">
        <f t="shared" si="13"/>
        <v/>
      </c>
      <c r="F302" s="278" t="str">
        <f t="shared" si="14"/>
        <v>否</v>
      </c>
      <c r="G302" s="479" t="str">
        <f t="shared" si="12"/>
        <v>项</v>
      </c>
    </row>
    <row r="303" ht="44.1" hidden="1" customHeight="1" spans="1:7">
      <c r="A303" s="486">
        <v>2040410</v>
      </c>
      <c r="B303" s="487" t="s">
        <v>307</v>
      </c>
      <c r="C303" s="488">
        <v>0</v>
      </c>
      <c r="D303" s="488">
        <v>0</v>
      </c>
      <c r="E303" s="493" t="str">
        <f t="shared" si="13"/>
        <v/>
      </c>
      <c r="F303" s="278" t="str">
        <f t="shared" si="14"/>
        <v>否</v>
      </c>
      <c r="G303" s="479" t="str">
        <f t="shared" si="12"/>
        <v>项</v>
      </c>
    </row>
    <row r="304" ht="44.1" hidden="1" customHeight="1" spans="1:7">
      <c r="A304" s="486">
        <v>2040450</v>
      </c>
      <c r="B304" s="487" t="s">
        <v>148</v>
      </c>
      <c r="C304" s="488">
        <v>0</v>
      </c>
      <c r="D304" s="488">
        <v>0</v>
      </c>
      <c r="E304" s="493" t="str">
        <f t="shared" si="13"/>
        <v/>
      </c>
      <c r="F304" s="278" t="str">
        <f t="shared" si="14"/>
        <v>否</v>
      </c>
      <c r="G304" s="479" t="str">
        <f t="shared" si="12"/>
        <v>项</v>
      </c>
    </row>
    <row r="305" ht="44.1" hidden="1" customHeight="1" spans="1:7">
      <c r="A305" s="486">
        <v>2040499</v>
      </c>
      <c r="B305" s="487" t="s">
        <v>308</v>
      </c>
      <c r="C305" s="488">
        <v>0</v>
      </c>
      <c r="D305" s="488">
        <v>0</v>
      </c>
      <c r="E305" s="493" t="str">
        <f t="shared" si="13"/>
        <v/>
      </c>
      <c r="F305" s="278" t="str">
        <f t="shared" si="14"/>
        <v>否</v>
      </c>
      <c r="G305" s="479" t="str">
        <f t="shared" si="12"/>
        <v>项</v>
      </c>
    </row>
    <row r="306" ht="44.1" customHeight="1" spans="1:7">
      <c r="A306" s="485">
        <v>20405</v>
      </c>
      <c r="B306" s="303" t="s">
        <v>309</v>
      </c>
      <c r="C306" s="294">
        <v>49</v>
      </c>
      <c r="D306" s="294">
        <v>64</v>
      </c>
      <c r="E306" s="492">
        <f t="shared" si="13"/>
        <v>0.3061</v>
      </c>
      <c r="F306" s="278" t="str">
        <f t="shared" si="14"/>
        <v>是</v>
      </c>
      <c r="G306" s="479" t="str">
        <f t="shared" si="12"/>
        <v>款</v>
      </c>
    </row>
    <row r="307" ht="44.1" customHeight="1" spans="1:7">
      <c r="A307" s="486">
        <v>2040501</v>
      </c>
      <c r="B307" s="487" t="s">
        <v>139</v>
      </c>
      <c r="C307" s="301">
        <v>49</v>
      </c>
      <c r="D307" s="301">
        <v>49</v>
      </c>
      <c r="E307" s="492">
        <f t="shared" si="13"/>
        <v>0</v>
      </c>
      <c r="F307" s="278" t="str">
        <f t="shared" si="14"/>
        <v>是</v>
      </c>
      <c r="G307" s="479" t="str">
        <f t="shared" si="12"/>
        <v>项</v>
      </c>
    </row>
    <row r="308" ht="36" hidden="1" customHeight="1" spans="1:7">
      <c r="A308" s="486">
        <v>2040502</v>
      </c>
      <c r="B308" s="487" t="s">
        <v>140</v>
      </c>
      <c r="C308" s="488">
        <v>0</v>
      </c>
      <c r="D308" s="488">
        <v>0</v>
      </c>
      <c r="E308" s="493" t="str">
        <f t="shared" si="13"/>
        <v/>
      </c>
      <c r="F308" s="278" t="str">
        <f t="shared" si="14"/>
        <v>否</v>
      </c>
      <c r="G308" s="479" t="str">
        <f t="shared" si="12"/>
        <v>项</v>
      </c>
    </row>
    <row r="309" ht="36" hidden="1" customHeight="1" spans="1:7">
      <c r="A309" s="486">
        <v>2040503</v>
      </c>
      <c r="B309" s="487" t="s">
        <v>141</v>
      </c>
      <c r="C309" s="488">
        <v>0</v>
      </c>
      <c r="D309" s="488">
        <v>0</v>
      </c>
      <c r="E309" s="493" t="str">
        <f t="shared" si="13"/>
        <v/>
      </c>
      <c r="F309" s="278" t="str">
        <f t="shared" si="14"/>
        <v>否</v>
      </c>
      <c r="G309" s="479" t="str">
        <f t="shared" si="12"/>
        <v>项</v>
      </c>
    </row>
    <row r="310" ht="44.1" hidden="1" customHeight="1" spans="1:7">
      <c r="A310" s="486">
        <v>2040504</v>
      </c>
      <c r="B310" s="487" t="s">
        <v>310</v>
      </c>
      <c r="C310" s="488">
        <v>0</v>
      </c>
      <c r="D310" s="488">
        <v>0</v>
      </c>
      <c r="E310" s="493" t="str">
        <f t="shared" si="13"/>
        <v/>
      </c>
      <c r="F310" s="278" t="str">
        <f t="shared" si="14"/>
        <v>否</v>
      </c>
      <c r="G310" s="479" t="str">
        <f t="shared" si="12"/>
        <v>项</v>
      </c>
    </row>
    <row r="311" ht="44.1" hidden="1" customHeight="1" spans="1:7">
      <c r="A311" s="486">
        <v>2040505</v>
      </c>
      <c r="B311" s="487" t="s">
        <v>311</v>
      </c>
      <c r="C311" s="488">
        <v>0</v>
      </c>
      <c r="D311" s="488">
        <v>0</v>
      </c>
      <c r="E311" s="493" t="str">
        <f t="shared" si="13"/>
        <v/>
      </c>
      <c r="F311" s="278" t="str">
        <f t="shared" si="14"/>
        <v>否</v>
      </c>
      <c r="G311" s="479" t="str">
        <f t="shared" si="12"/>
        <v>项</v>
      </c>
    </row>
    <row r="312" ht="44.1" hidden="1" customHeight="1" spans="1:7">
      <c r="A312" s="486">
        <v>2040506</v>
      </c>
      <c r="B312" s="487" t="s">
        <v>312</v>
      </c>
      <c r="C312" s="488">
        <v>0</v>
      </c>
      <c r="D312" s="488">
        <v>0</v>
      </c>
      <c r="E312" s="493" t="str">
        <f t="shared" si="13"/>
        <v/>
      </c>
      <c r="F312" s="278" t="str">
        <f t="shared" si="14"/>
        <v>否</v>
      </c>
      <c r="G312" s="479" t="str">
        <f t="shared" si="12"/>
        <v>项</v>
      </c>
    </row>
    <row r="313" ht="44.1" hidden="1" customHeight="1" spans="1:7">
      <c r="A313" s="486">
        <v>2040550</v>
      </c>
      <c r="B313" s="487" t="s">
        <v>148</v>
      </c>
      <c r="C313" s="488">
        <v>0</v>
      </c>
      <c r="D313" s="488">
        <v>0</v>
      </c>
      <c r="E313" s="493" t="str">
        <f t="shared" si="13"/>
        <v/>
      </c>
      <c r="F313" s="278" t="str">
        <f t="shared" si="14"/>
        <v>否</v>
      </c>
      <c r="G313" s="479" t="str">
        <f t="shared" ref="G313:G376" si="15">IF(LEN(A313)=3,"类",IF(LEN(A313)=5,"款","项"))</f>
        <v>项</v>
      </c>
    </row>
    <row r="314" ht="44.1" customHeight="1" spans="1:7">
      <c r="A314" s="486">
        <v>2040599</v>
      </c>
      <c r="B314" s="487" t="s">
        <v>313</v>
      </c>
      <c r="C314" s="301">
        <v>0</v>
      </c>
      <c r="D314" s="301">
        <v>15</v>
      </c>
      <c r="E314" s="492" t="str">
        <f t="shared" si="13"/>
        <v/>
      </c>
      <c r="F314" s="278" t="str">
        <f t="shared" si="14"/>
        <v>是</v>
      </c>
      <c r="G314" s="479" t="str">
        <f t="shared" si="15"/>
        <v>项</v>
      </c>
    </row>
    <row r="315" ht="44.1" customHeight="1" spans="1:7">
      <c r="A315" s="485">
        <v>20406</v>
      </c>
      <c r="B315" s="303" t="s">
        <v>314</v>
      </c>
      <c r="C315" s="294">
        <v>823</v>
      </c>
      <c r="D315" s="294">
        <v>1207</v>
      </c>
      <c r="E315" s="492">
        <f t="shared" si="13"/>
        <v>0.4666</v>
      </c>
      <c r="F315" s="278" t="str">
        <f t="shared" si="14"/>
        <v>是</v>
      </c>
      <c r="G315" s="479" t="str">
        <f t="shared" si="15"/>
        <v>款</v>
      </c>
    </row>
    <row r="316" ht="44.1" customHeight="1" spans="1:7">
      <c r="A316" s="486">
        <v>2040601</v>
      </c>
      <c r="B316" s="487" t="s">
        <v>139</v>
      </c>
      <c r="C316" s="301">
        <v>699</v>
      </c>
      <c r="D316" s="301">
        <v>717</v>
      </c>
      <c r="E316" s="492">
        <f t="shared" si="13"/>
        <v>0.0258</v>
      </c>
      <c r="F316" s="278" t="str">
        <f t="shared" si="14"/>
        <v>是</v>
      </c>
      <c r="G316" s="479" t="str">
        <f t="shared" si="15"/>
        <v>项</v>
      </c>
    </row>
    <row r="317" ht="36" hidden="1" customHeight="1" spans="1:7">
      <c r="A317" s="486">
        <v>2040602</v>
      </c>
      <c r="B317" s="487" t="s">
        <v>140</v>
      </c>
      <c r="C317" s="488">
        <v>0</v>
      </c>
      <c r="D317" s="488">
        <v>0</v>
      </c>
      <c r="E317" s="493" t="str">
        <f t="shared" si="13"/>
        <v/>
      </c>
      <c r="F317" s="278" t="str">
        <f t="shared" si="14"/>
        <v>否</v>
      </c>
      <c r="G317" s="479" t="str">
        <f t="shared" si="15"/>
        <v>项</v>
      </c>
    </row>
    <row r="318" ht="36" hidden="1" customHeight="1" spans="1:7">
      <c r="A318" s="486">
        <v>2040603</v>
      </c>
      <c r="B318" s="487" t="s">
        <v>141</v>
      </c>
      <c r="C318" s="488">
        <v>0</v>
      </c>
      <c r="D318" s="488">
        <v>0</v>
      </c>
      <c r="E318" s="493" t="str">
        <f t="shared" si="13"/>
        <v/>
      </c>
      <c r="F318" s="278" t="str">
        <f t="shared" si="14"/>
        <v>否</v>
      </c>
      <c r="G318" s="479" t="str">
        <f t="shared" si="15"/>
        <v>项</v>
      </c>
    </row>
    <row r="319" ht="44.1" customHeight="1" spans="1:7">
      <c r="A319" s="486">
        <v>2040604</v>
      </c>
      <c r="B319" s="487" t="s">
        <v>315</v>
      </c>
      <c r="C319" s="301">
        <v>63</v>
      </c>
      <c r="D319" s="301">
        <v>78</v>
      </c>
      <c r="E319" s="492">
        <f t="shared" si="13"/>
        <v>0.2381</v>
      </c>
      <c r="F319" s="278" t="str">
        <f t="shared" si="14"/>
        <v>是</v>
      </c>
      <c r="G319" s="479" t="str">
        <f t="shared" si="15"/>
        <v>项</v>
      </c>
    </row>
    <row r="320" ht="44.1" customHeight="1" spans="1:7">
      <c r="A320" s="486">
        <v>2040605</v>
      </c>
      <c r="B320" s="487" t="s">
        <v>316</v>
      </c>
      <c r="C320" s="301">
        <v>15</v>
      </c>
      <c r="D320" s="301">
        <v>10</v>
      </c>
      <c r="E320" s="492">
        <f t="shared" si="13"/>
        <v>-0.3333</v>
      </c>
      <c r="F320" s="278" t="str">
        <f t="shared" si="14"/>
        <v>是</v>
      </c>
      <c r="G320" s="479" t="str">
        <f t="shared" si="15"/>
        <v>项</v>
      </c>
    </row>
    <row r="321" ht="44.1" hidden="1" customHeight="1" spans="1:7">
      <c r="A321" s="486">
        <v>2040606</v>
      </c>
      <c r="B321" s="487" t="s">
        <v>317</v>
      </c>
      <c r="C321" s="488">
        <v>0</v>
      </c>
      <c r="D321" s="488">
        <v>0</v>
      </c>
      <c r="E321" s="493" t="str">
        <f t="shared" si="13"/>
        <v/>
      </c>
      <c r="F321" s="278" t="str">
        <f t="shared" si="14"/>
        <v>否</v>
      </c>
      <c r="G321" s="479" t="str">
        <f t="shared" si="15"/>
        <v>项</v>
      </c>
    </row>
    <row r="322" ht="44.1" customHeight="1" spans="1:7">
      <c r="A322" s="486">
        <v>2040607</v>
      </c>
      <c r="B322" s="487" t="s">
        <v>318</v>
      </c>
      <c r="C322" s="301">
        <v>10</v>
      </c>
      <c r="D322" s="301">
        <v>166</v>
      </c>
      <c r="E322" s="492">
        <f t="shared" si="13"/>
        <v>15.6</v>
      </c>
      <c r="F322" s="278" t="str">
        <f t="shared" si="14"/>
        <v>是</v>
      </c>
      <c r="G322" s="479" t="str">
        <f t="shared" si="15"/>
        <v>项</v>
      </c>
    </row>
    <row r="323" ht="44.1" hidden="1" customHeight="1" spans="1:7">
      <c r="A323" s="486">
        <v>2040608</v>
      </c>
      <c r="B323" s="487" t="s">
        <v>319</v>
      </c>
      <c r="C323" s="488">
        <v>0</v>
      </c>
      <c r="D323" s="488">
        <v>0</v>
      </c>
      <c r="E323" s="493" t="str">
        <f t="shared" si="13"/>
        <v/>
      </c>
      <c r="F323" s="278" t="str">
        <f t="shared" si="14"/>
        <v>否</v>
      </c>
      <c r="G323" s="479" t="str">
        <f t="shared" si="15"/>
        <v>项</v>
      </c>
    </row>
    <row r="324" ht="44.1" customHeight="1" spans="1:7">
      <c r="A324" s="486">
        <v>2040610</v>
      </c>
      <c r="B324" s="487" t="s">
        <v>320</v>
      </c>
      <c r="C324" s="301">
        <v>13</v>
      </c>
      <c r="D324" s="301">
        <v>80</v>
      </c>
      <c r="E324" s="492">
        <f t="shared" ref="E324:E387" si="16">IF(C324&gt;0,D324/C324-1,IF(C324&lt;0,-(D324/C324-1),""))</f>
        <v>5.1538</v>
      </c>
      <c r="F324" s="278" t="str">
        <f t="shared" ref="F324:F387" si="17">IF(LEN(A324)=3,"是",IF(B324&lt;&gt;"",IF(SUM(C324:D324)&lt;&gt;0,"是","否"),"是"))</f>
        <v>是</v>
      </c>
      <c r="G324" s="479" t="str">
        <f t="shared" si="15"/>
        <v>项</v>
      </c>
    </row>
    <row r="325" ht="44.1" customHeight="1" spans="1:7">
      <c r="A325" s="486">
        <v>2040612</v>
      </c>
      <c r="B325" s="487" t="s">
        <v>321</v>
      </c>
      <c r="C325" s="301">
        <v>12</v>
      </c>
      <c r="D325" s="301">
        <v>112</v>
      </c>
      <c r="E325" s="492">
        <f t="shared" si="16"/>
        <v>8.3333</v>
      </c>
      <c r="F325" s="278" t="str">
        <f t="shared" si="17"/>
        <v>是</v>
      </c>
      <c r="G325" s="479" t="str">
        <f t="shared" si="15"/>
        <v>项</v>
      </c>
    </row>
    <row r="326" ht="44.1" hidden="1" customHeight="1" spans="1:7">
      <c r="A326" s="486">
        <v>2040613</v>
      </c>
      <c r="B326" s="487" t="s">
        <v>179</v>
      </c>
      <c r="C326" s="488">
        <v>0</v>
      </c>
      <c r="D326" s="488">
        <v>0</v>
      </c>
      <c r="E326" s="493" t="str">
        <f t="shared" si="16"/>
        <v/>
      </c>
      <c r="F326" s="278" t="str">
        <f t="shared" si="17"/>
        <v>否</v>
      </c>
      <c r="G326" s="479" t="str">
        <f t="shared" si="15"/>
        <v>项</v>
      </c>
    </row>
    <row r="327" ht="44.1" customHeight="1" spans="1:7">
      <c r="A327" s="486">
        <v>2040650</v>
      </c>
      <c r="B327" s="487" t="s">
        <v>148</v>
      </c>
      <c r="C327" s="301">
        <v>11</v>
      </c>
      <c r="D327" s="301">
        <v>0</v>
      </c>
      <c r="E327" s="492">
        <f t="shared" si="16"/>
        <v>-1</v>
      </c>
      <c r="F327" s="278" t="str">
        <f t="shared" si="17"/>
        <v>是</v>
      </c>
      <c r="G327" s="479" t="str">
        <f t="shared" si="15"/>
        <v>项</v>
      </c>
    </row>
    <row r="328" ht="44.1" customHeight="1" spans="1:7">
      <c r="A328" s="486">
        <v>2040699</v>
      </c>
      <c r="B328" s="487" t="s">
        <v>322</v>
      </c>
      <c r="C328" s="301">
        <v>0</v>
      </c>
      <c r="D328" s="301">
        <v>44</v>
      </c>
      <c r="E328" s="492" t="str">
        <f t="shared" si="16"/>
        <v/>
      </c>
      <c r="F328" s="278" t="str">
        <f t="shared" si="17"/>
        <v>是</v>
      </c>
      <c r="G328" s="479" t="str">
        <f t="shared" si="15"/>
        <v>项</v>
      </c>
    </row>
    <row r="329" ht="44.1" hidden="1" customHeight="1" spans="1:7">
      <c r="A329" s="485">
        <v>20407</v>
      </c>
      <c r="B329" s="303" t="s">
        <v>323</v>
      </c>
      <c r="C329" s="312">
        <f>SUM(C330:C338)</f>
        <v>0</v>
      </c>
      <c r="D329" s="312">
        <f>((((SUM(D330:D338))+0)+0)+0)+0</f>
        <v>0</v>
      </c>
      <c r="E329" s="493" t="str">
        <f t="shared" si="16"/>
        <v/>
      </c>
      <c r="F329" s="278" t="str">
        <f t="shared" si="17"/>
        <v>否</v>
      </c>
      <c r="G329" s="479" t="str">
        <f t="shared" si="15"/>
        <v>款</v>
      </c>
    </row>
    <row r="330" ht="44.1" hidden="1" customHeight="1" spans="1:7">
      <c r="A330" s="486">
        <v>2040701</v>
      </c>
      <c r="B330" s="487" t="s">
        <v>139</v>
      </c>
      <c r="C330" s="488">
        <v>0</v>
      </c>
      <c r="D330" s="488">
        <v>0</v>
      </c>
      <c r="E330" s="493" t="str">
        <f t="shared" si="16"/>
        <v/>
      </c>
      <c r="F330" s="278" t="str">
        <f t="shared" si="17"/>
        <v>否</v>
      </c>
      <c r="G330" s="479" t="str">
        <f t="shared" si="15"/>
        <v>项</v>
      </c>
    </row>
    <row r="331" ht="36" hidden="1" customHeight="1" spans="1:7">
      <c r="A331" s="486">
        <v>2040702</v>
      </c>
      <c r="B331" s="487" t="s">
        <v>140</v>
      </c>
      <c r="C331" s="488">
        <v>0</v>
      </c>
      <c r="D331" s="488">
        <v>0</v>
      </c>
      <c r="E331" s="493" t="str">
        <f t="shared" si="16"/>
        <v/>
      </c>
      <c r="F331" s="278" t="str">
        <f t="shared" si="17"/>
        <v>否</v>
      </c>
      <c r="G331" s="479" t="str">
        <f t="shared" si="15"/>
        <v>项</v>
      </c>
    </row>
    <row r="332" ht="36" hidden="1" customHeight="1" spans="1:7">
      <c r="A332" s="486">
        <v>2040703</v>
      </c>
      <c r="B332" s="487" t="s">
        <v>141</v>
      </c>
      <c r="C332" s="488">
        <v>0</v>
      </c>
      <c r="D332" s="488">
        <v>0</v>
      </c>
      <c r="E332" s="493" t="str">
        <f t="shared" si="16"/>
        <v/>
      </c>
      <c r="F332" s="278" t="str">
        <f t="shared" si="17"/>
        <v>否</v>
      </c>
      <c r="G332" s="479" t="str">
        <f t="shared" si="15"/>
        <v>项</v>
      </c>
    </row>
    <row r="333" ht="44.1" hidden="1" customHeight="1" spans="1:7">
      <c r="A333" s="486">
        <v>2040704</v>
      </c>
      <c r="B333" s="487" t="s">
        <v>324</v>
      </c>
      <c r="C333" s="488">
        <v>0</v>
      </c>
      <c r="D333" s="488">
        <v>0</v>
      </c>
      <c r="E333" s="493" t="str">
        <f t="shared" si="16"/>
        <v/>
      </c>
      <c r="F333" s="278" t="str">
        <f t="shared" si="17"/>
        <v>否</v>
      </c>
      <c r="G333" s="479" t="str">
        <f t="shared" si="15"/>
        <v>项</v>
      </c>
    </row>
    <row r="334" ht="44.1" hidden="1" customHeight="1" spans="1:7">
      <c r="A334" s="486">
        <v>2040705</v>
      </c>
      <c r="B334" s="487" t="s">
        <v>325</v>
      </c>
      <c r="C334" s="488">
        <v>0</v>
      </c>
      <c r="D334" s="488">
        <v>0</v>
      </c>
      <c r="E334" s="493" t="str">
        <f t="shared" si="16"/>
        <v/>
      </c>
      <c r="F334" s="278" t="str">
        <f t="shared" si="17"/>
        <v>否</v>
      </c>
      <c r="G334" s="479" t="str">
        <f t="shared" si="15"/>
        <v>项</v>
      </c>
    </row>
    <row r="335" ht="44.1" hidden="1" customHeight="1" spans="1:7">
      <c r="A335" s="486">
        <v>2040706</v>
      </c>
      <c r="B335" s="487" t="s">
        <v>326</v>
      </c>
      <c r="C335" s="488">
        <v>0</v>
      </c>
      <c r="D335" s="488">
        <v>0</v>
      </c>
      <c r="E335" s="493" t="str">
        <f t="shared" si="16"/>
        <v/>
      </c>
      <c r="F335" s="278" t="str">
        <f t="shared" si="17"/>
        <v>否</v>
      </c>
      <c r="G335" s="479" t="str">
        <f t="shared" si="15"/>
        <v>项</v>
      </c>
    </row>
    <row r="336" ht="44.1" hidden="1" customHeight="1" spans="1:7">
      <c r="A336" s="486">
        <v>2040707</v>
      </c>
      <c r="B336" s="487" t="s">
        <v>179</v>
      </c>
      <c r="C336" s="488">
        <v>0</v>
      </c>
      <c r="D336" s="488">
        <v>0</v>
      </c>
      <c r="E336" s="493" t="str">
        <f t="shared" si="16"/>
        <v/>
      </c>
      <c r="F336" s="278" t="str">
        <f t="shared" si="17"/>
        <v>否</v>
      </c>
      <c r="G336" s="479" t="str">
        <f t="shared" si="15"/>
        <v>项</v>
      </c>
    </row>
    <row r="337" ht="36" hidden="1" customHeight="1" spans="1:7">
      <c r="A337" s="486">
        <v>2040750</v>
      </c>
      <c r="B337" s="487" t="s">
        <v>148</v>
      </c>
      <c r="C337" s="488">
        <v>0</v>
      </c>
      <c r="D337" s="488">
        <v>0</v>
      </c>
      <c r="E337" s="493" t="str">
        <f t="shared" si="16"/>
        <v/>
      </c>
      <c r="F337" s="278" t="str">
        <f t="shared" si="17"/>
        <v>否</v>
      </c>
      <c r="G337" s="479" t="str">
        <f t="shared" si="15"/>
        <v>项</v>
      </c>
    </row>
    <row r="338" ht="44.1" hidden="1" customHeight="1" spans="1:7">
      <c r="A338" s="486">
        <v>2040799</v>
      </c>
      <c r="B338" s="487" t="s">
        <v>327</v>
      </c>
      <c r="C338" s="488">
        <v>0</v>
      </c>
      <c r="D338" s="488">
        <v>0</v>
      </c>
      <c r="E338" s="493" t="str">
        <f t="shared" si="16"/>
        <v/>
      </c>
      <c r="F338" s="278" t="str">
        <f t="shared" si="17"/>
        <v>否</v>
      </c>
      <c r="G338" s="479" t="str">
        <f t="shared" si="15"/>
        <v>项</v>
      </c>
    </row>
    <row r="339" ht="44.1" hidden="1" customHeight="1" spans="1:7">
      <c r="A339" s="485">
        <v>20408</v>
      </c>
      <c r="B339" s="303" t="s">
        <v>328</v>
      </c>
      <c r="C339" s="312">
        <f>SUM(C340:C348)</f>
        <v>0</v>
      </c>
      <c r="D339" s="312">
        <f>((((SUM(D340:D348))+0)+0)+0)+0</f>
        <v>0</v>
      </c>
      <c r="E339" s="493" t="str">
        <f t="shared" si="16"/>
        <v/>
      </c>
      <c r="F339" s="278" t="str">
        <f t="shared" si="17"/>
        <v>否</v>
      </c>
      <c r="G339" s="479" t="str">
        <f t="shared" si="15"/>
        <v>款</v>
      </c>
    </row>
    <row r="340" ht="44.1" hidden="1" customHeight="1" spans="1:7">
      <c r="A340" s="486">
        <v>2040801</v>
      </c>
      <c r="B340" s="487" t="s">
        <v>139</v>
      </c>
      <c r="C340" s="488">
        <v>0</v>
      </c>
      <c r="D340" s="488">
        <v>0</v>
      </c>
      <c r="E340" s="493" t="str">
        <f t="shared" si="16"/>
        <v/>
      </c>
      <c r="F340" s="278" t="str">
        <f t="shared" si="17"/>
        <v>否</v>
      </c>
      <c r="G340" s="479" t="str">
        <f t="shared" si="15"/>
        <v>项</v>
      </c>
    </row>
    <row r="341" ht="36" hidden="1" customHeight="1" spans="1:7">
      <c r="A341" s="486">
        <v>2040802</v>
      </c>
      <c r="B341" s="487" t="s">
        <v>140</v>
      </c>
      <c r="C341" s="488">
        <v>0</v>
      </c>
      <c r="D341" s="488">
        <v>0</v>
      </c>
      <c r="E341" s="493" t="str">
        <f t="shared" si="16"/>
        <v/>
      </c>
      <c r="F341" s="278" t="str">
        <f t="shared" si="17"/>
        <v>否</v>
      </c>
      <c r="G341" s="479" t="str">
        <f t="shared" si="15"/>
        <v>项</v>
      </c>
    </row>
    <row r="342" ht="36" hidden="1" customHeight="1" spans="1:7">
      <c r="A342" s="486">
        <v>2040803</v>
      </c>
      <c r="B342" s="487" t="s">
        <v>141</v>
      </c>
      <c r="C342" s="488">
        <v>0</v>
      </c>
      <c r="D342" s="488">
        <v>0</v>
      </c>
      <c r="E342" s="493" t="str">
        <f t="shared" si="16"/>
        <v/>
      </c>
      <c r="F342" s="278" t="str">
        <f t="shared" si="17"/>
        <v>否</v>
      </c>
      <c r="G342" s="479" t="str">
        <f t="shared" si="15"/>
        <v>项</v>
      </c>
    </row>
    <row r="343" ht="44.1" hidden="1" customHeight="1" spans="1:7">
      <c r="A343" s="486">
        <v>2040804</v>
      </c>
      <c r="B343" s="487" t="s">
        <v>329</v>
      </c>
      <c r="C343" s="488">
        <v>0</v>
      </c>
      <c r="D343" s="488">
        <v>0</v>
      </c>
      <c r="E343" s="493" t="str">
        <f t="shared" si="16"/>
        <v/>
      </c>
      <c r="F343" s="278" t="str">
        <f t="shared" si="17"/>
        <v>否</v>
      </c>
      <c r="G343" s="479" t="str">
        <f t="shared" si="15"/>
        <v>项</v>
      </c>
    </row>
    <row r="344" ht="44.1" hidden="1" customHeight="1" spans="1:7">
      <c r="A344" s="486">
        <v>2040805</v>
      </c>
      <c r="B344" s="487" t="s">
        <v>330</v>
      </c>
      <c r="C344" s="488">
        <v>0</v>
      </c>
      <c r="D344" s="488">
        <v>0</v>
      </c>
      <c r="E344" s="493" t="str">
        <f t="shared" si="16"/>
        <v/>
      </c>
      <c r="F344" s="278" t="str">
        <f t="shared" si="17"/>
        <v>否</v>
      </c>
      <c r="G344" s="479" t="str">
        <f t="shared" si="15"/>
        <v>项</v>
      </c>
    </row>
    <row r="345" ht="44.1" hidden="1" customHeight="1" spans="1:7">
      <c r="A345" s="486">
        <v>2040806</v>
      </c>
      <c r="B345" s="487" t="s">
        <v>331</v>
      </c>
      <c r="C345" s="488">
        <v>0</v>
      </c>
      <c r="D345" s="488">
        <v>0</v>
      </c>
      <c r="E345" s="493" t="str">
        <f t="shared" si="16"/>
        <v/>
      </c>
      <c r="F345" s="278" t="str">
        <f t="shared" si="17"/>
        <v>否</v>
      </c>
      <c r="G345" s="479" t="str">
        <f t="shared" si="15"/>
        <v>项</v>
      </c>
    </row>
    <row r="346" ht="44.1" hidden="1" customHeight="1" spans="1:7">
      <c r="A346" s="486">
        <v>2040807</v>
      </c>
      <c r="B346" s="487" t="s">
        <v>179</v>
      </c>
      <c r="C346" s="488">
        <v>0</v>
      </c>
      <c r="D346" s="488">
        <v>0</v>
      </c>
      <c r="E346" s="493" t="str">
        <f t="shared" si="16"/>
        <v/>
      </c>
      <c r="F346" s="278" t="str">
        <f t="shared" si="17"/>
        <v>否</v>
      </c>
      <c r="G346" s="479" t="str">
        <f t="shared" si="15"/>
        <v>项</v>
      </c>
    </row>
    <row r="347" ht="36" hidden="1" customHeight="1" spans="1:7">
      <c r="A347" s="486">
        <v>2040850</v>
      </c>
      <c r="B347" s="487" t="s">
        <v>148</v>
      </c>
      <c r="C347" s="488">
        <v>0</v>
      </c>
      <c r="D347" s="488">
        <v>0</v>
      </c>
      <c r="E347" s="493" t="str">
        <f t="shared" si="16"/>
        <v/>
      </c>
      <c r="F347" s="278" t="str">
        <f t="shared" si="17"/>
        <v>否</v>
      </c>
      <c r="G347" s="479" t="str">
        <f t="shared" si="15"/>
        <v>项</v>
      </c>
    </row>
    <row r="348" ht="44.1" hidden="1" customHeight="1" spans="1:7">
      <c r="A348" s="486">
        <v>2040899</v>
      </c>
      <c r="B348" s="487" t="s">
        <v>332</v>
      </c>
      <c r="C348" s="488">
        <v>0</v>
      </c>
      <c r="D348" s="488">
        <v>0</v>
      </c>
      <c r="E348" s="493" t="str">
        <f t="shared" si="16"/>
        <v/>
      </c>
      <c r="F348" s="278" t="str">
        <f t="shared" si="17"/>
        <v>否</v>
      </c>
      <c r="G348" s="479" t="str">
        <f t="shared" si="15"/>
        <v>项</v>
      </c>
    </row>
    <row r="349" ht="44.1" hidden="1" customHeight="1" spans="1:7">
      <c r="A349" s="485">
        <v>20409</v>
      </c>
      <c r="B349" s="303" t="s">
        <v>333</v>
      </c>
      <c r="C349" s="312">
        <f>SUM(C350:C356)</f>
        <v>0</v>
      </c>
      <c r="D349" s="312">
        <f>((((SUM(D350:D356))+0)+0)+0)+0</f>
        <v>0</v>
      </c>
      <c r="E349" s="493" t="str">
        <f t="shared" si="16"/>
        <v/>
      </c>
      <c r="F349" s="278" t="str">
        <f t="shared" si="17"/>
        <v>否</v>
      </c>
      <c r="G349" s="479" t="str">
        <f t="shared" si="15"/>
        <v>款</v>
      </c>
    </row>
    <row r="350" ht="44.1" hidden="1" customHeight="1" spans="1:7">
      <c r="A350" s="486">
        <v>2040901</v>
      </c>
      <c r="B350" s="487" t="s">
        <v>139</v>
      </c>
      <c r="C350" s="488">
        <v>0</v>
      </c>
      <c r="D350" s="488">
        <v>0</v>
      </c>
      <c r="E350" s="493" t="str">
        <f t="shared" si="16"/>
        <v/>
      </c>
      <c r="F350" s="278" t="str">
        <f t="shared" si="17"/>
        <v>否</v>
      </c>
      <c r="G350" s="479" t="str">
        <f t="shared" si="15"/>
        <v>项</v>
      </c>
    </row>
    <row r="351" ht="36" hidden="1" customHeight="1" spans="1:7">
      <c r="A351" s="486">
        <v>2040902</v>
      </c>
      <c r="B351" s="487" t="s">
        <v>140</v>
      </c>
      <c r="C351" s="488">
        <v>0</v>
      </c>
      <c r="D351" s="488">
        <v>0</v>
      </c>
      <c r="E351" s="493" t="str">
        <f t="shared" si="16"/>
        <v/>
      </c>
      <c r="F351" s="278" t="str">
        <f t="shared" si="17"/>
        <v>否</v>
      </c>
      <c r="G351" s="479" t="str">
        <f t="shared" si="15"/>
        <v>项</v>
      </c>
    </row>
    <row r="352" ht="36" hidden="1" customHeight="1" spans="1:7">
      <c r="A352" s="486">
        <v>2040903</v>
      </c>
      <c r="B352" s="487" t="s">
        <v>141</v>
      </c>
      <c r="C352" s="488">
        <v>0</v>
      </c>
      <c r="D352" s="488">
        <v>0</v>
      </c>
      <c r="E352" s="493" t="str">
        <f t="shared" si="16"/>
        <v/>
      </c>
      <c r="F352" s="278" t="str">
        <f t="shared" si="17"/>
        <v>否</v>
      </c>
      <c r="G352" s="479" t="str">
        <f t="shared" si="15"/>
        <v>项</v>
      </c>
    </row>
    <row r="353" ht="36" hidden="1" customHeight="1" spans="1:7">
      <c r="A353" s="486">
        <v>2040904</v>
      </c>
      <c r="B353" s="487" t="s">
        <v>334</v>
      </c>
      <c r="C353" s="488">
        <v>0</v>
      </c>
      <c r="D353" s="488">
        <v>0</v>
      </c>
      <c r="E353" s="493" t="str">
        <f t="shared" si="16"/>
        <v/>
      </c>
      <c r="F353" s="278" t="str">
        <f t="shared" si="17"/>
        <v>否</v>
      </c>
      <c r="G353" s="479" t="str">
        <f t="shared" si="15"/>
        <v>项</v>
      </c>
    </row>
    <row r="354" ht="36" hidden="1" customHeight="1" spans="1:7">
      <c r="A354" s="486">
        <v>2040905</v>
      </c>
      <c r="B354" s="487" t="s">
        <v>335</v>
      </c>
      <c r="C354" s="488">
        <v>0</v>
      </c>
      <c r="D354" s="488">
        <v>0</v>
      </c>
      <c r="E354" s="493" t="str">
        <f t="shared" si="16"/>
        <v/>
      </c>
      <c r="F354" s="278" t="str">
        <f t="shared" si="17"/>
        <v>否</v>
      </c>
      <c r="G354" s="479" t="str">
        <f t="shared" si="15"/>
        <v>项</v>
      </c>
    </row>
    <row r="355" ht="44.1" hidden="1" customHeight="1" spans="1:7">
      <c r="A355" s="486">
        <v>2040950</v>
      </c>
      <c r="B355" s="487" t="s">
        <v>148</v>
      </c>
      <c r="C355" s="488">
        <v>0</v>
      </c>
      <c r="D355" s="488">
        <v>0</v>
      </c>
      <c r="E355" s="493" t="str">
        <f t="shared" si="16"/>
        <v/>
      </c>
      <c r="F355" s="278" t="str">
        <f t="shared" si="17"/>
        <v>否</v>
      </c>
      <c r="G355" s="479" t="str">
        <f t="shared" si="15"/>
        <v>项</v>
      </c>
    </row>
    <row r="356" ht="36" hidden="1" customHeight="1" spans="1:7">
      <c r="A356" s="486">
        <v>2040999</v>
      </c>
      <c r="B356" s="487" t="s">
        <v>336</v>
      </c>
      <c r="C356" s="488">
        <v>0</v>
      </c>
      <c r="D356" s="488">
        <v>0</v>
      </c>
      <c r="E356" s="493" t="str">
        <f t="shared" si="16"/>
        <v/>
      </c>
      <c r="F356" s="278" t="str">
        <f t="shared" si="17"/>
        <v>否</v>
      </c>
      <c r="G356" s="479" t="str">
        <f t="shared" si="15"/>
        <v>项</v>
      </c>
    </row>
    <row r="357" ht="36" hidden="1" customHeight="1" spans="1:7">
      <c r="A357" s="485">
        <v>20410</v>
      </c>
      <c r="B357" s="303" t="s">
        <v>337</v>
      </c>
      <c r="C357" s="312">
        <f>SUM(C358:C362)</f>
        <v>0</v>
      </c>
      <c r="D357" s="312">
        <f>((((SUM(D358:D362))+0)+0)+0)+0</f>
        <v>0</v>
      </c>
      <c r="E357" s="493" t="str">
        <f t="shared" si="16"/>
        <v/>
      </c>
      <c r="F357" s="278" t="str">
        <f t="shared" si="17"/>
        <v>否</v>
      </c>
      <c r="G357" s="479" t="str">
        <f t="shared" si="15"/>
        <v>款</v>
      </c>
    </row>
    <row r="358" ht="36" hidden="1" customHeight="1" spans="1:7">
      <c r="A358" s="486">
        <v>2041001</v>
      </c>
      <c r="B358" s="487" t="s">
        <v>139</v>
      </c>
      <c r="C358" s="488">
        <v>0</v>
      </c>
      <c r="D358" s="488">
        <v>0</v>
      </c>
      <c r="E358" s="493" t="str">
        <f t="shared" si="16"/>
        <v/>
      </c>
      <c r="F358" s="278" t="str">
        <f t="shared" si="17"/>
        <v>否</v>
      </c>
      <c r="G358" s="479" t="str">
        <f t="shared" si="15"/>
        <v>项</v>
      </c>
    </row>
    <row r="359" ht="36" hidden="1" customHeight="1" spans="1:7">
      <c r="A359" s="486">
        <v>2041002</v>
      </c>
      <c r="B359" s="487" t="s">
        <v>140</v>
      </c>
      <c r="C359" s="488">
        <v>0</v>
      </c>
      <c r="D359" s="488">
        <v>0</v>
      </c>
      <c r="E359" s="493" t="str">
        <f t="shared" si="16"/>
        <v/>
      </c>
      <c r="F359" s="278" t="str">
        <f t="shared" si="17"/>
        <v>否</v>
      </c>
      <c r="G359" s="479" t="str">
        <f t="shared" si="15"/>
        <v>项</v>
      </c>
    </row>
    <row r="360" ht="36" hidden="1" customHeight="1" spans="1:7">
      <c r="A360" s="486">
        <v>2041006</v>
      </c>
      <c r="B360" s="487" t="s">
        <v>179</v>
      </c>
      <c r="C360" s="488">
        <v>0</v>
      </c>
      <c r="D360" s="488">
        <v>0</v>
      </c>
      <c r="E360" s="493" t="str">
        <f t="shared" si="16"/>
        <v/>
      </c>
      <c r="F360" s="278" t="str">
        <f t="shared" si="17"/>
        <v>否</v>
      </c>
      <c r="G360" s="479" t="str">
        <f t="shared" si="15"/>
        <v>项</v>
      </c>
    </row>
    <row r="361" ht="36" hidden="1" customHeight="1" spans="1:7">
      <c r="A361" s="486">
        <v>2041007</v>
      </c>
      <c r="B361" s="487" t="s">
        <v>338</v>
      </c>
      <c r="C361" s="488">
        <v>0</v>
      </c>
      <c r="D361" s="488">
        <v>0</v>
      </c>
      <c r="E361" s="493" t="str">
        <f t="shared" si="16"/>
        <v/>
      </c>
      <c r="F361" s="278" t="str">
        <f t="shared" si="17"/>
        <v>否</v>
      </c>
      <c r="G361" s="479" t="str">
        <f t="shared" si="15"/>
        <v>项</v>
      </c>
    </row>
    <row r="362" ht="36" hidden="1" customHeight="1" spans="1:7">
      <c r="A362" s="486">
        <v>2041099</v>
      </c>
      <c r="B362" s="487" t="s">
        <v>339</v>
      </c>
      <c r="C362" s="488">
        <v>0</v>
      </c>
      <c r="D362" s="488">
        <v>0</v>
      </c>
      <c r="E362" s="493" t="str">
        <f t="shared" si="16"/>
        <v/>
      </c>
      <c r="F362" s="278" t="str">
        <f t="shared" si="17"/>
        <v>否</v>
      </c>
      <c r="G362" s="479" t="str">
        <f t="shared" si="15"/>
        <v>项</v>
      </c>
    </row>
    <row r="363" ht="44.1" customHeight="1" spans="1:7">
      <c r="A363" s="485">
        <v>20499</v>
      </c>
      <c r="B363" s="303" t="s">
        <v>340</v>
      </c>
      <c r="C363" s="294">
        <v>4</v>
      </c>
      <c r="D363" s="294">
        <v>14</v>
      </c>
      <c r="E363" s="492">
        <f t="shared" si="16"/>
        <v>2.5</v>
      </c>
      <c r="F363" s="278" t="str">
        <f t="shared" si="17"/>
        <v>是</v>
      </c>
      <c r="G363" s="479" t="str">
        <f t="shared" si="15"/>
        <v>款</v>
      </c>
    </row>
    <row r="364" ht="44.1" hidden="1" customHeight="1" spans="1:7">
      <c r="A364" s="495">
        <v>2049902</v>
      </c>
      <c r="B364" s="487" t="s">
        <v>341</v>
      </c>
      <c r="C364" s="488">
        <v>0</v>
      </c>
      <c r="D364" s="488">
        <v>0</v>
      </c>
      <c r="E364" s="493" t="str">
        <f t="shared" si="16"/>
        <v/>
      </c>
      <c r="F364" s="278" t="str">
        <f t="shared" si="17"/>
        <v>否</v>
      </c>
      <c r="G364" s="479" t="str">
        <f t="shared" si="15"/>
        <v>项</v>
      </c>
    </row>
    <row r="365" ht="44.1" customHeight="1" spans="1:7">
      <c r="A365" s="501">
        <v>2049999</v>
      </c>
      <c r="B365" s="487" t="s">
        <v>340</v>
      </c>
      <c r="C365" s="301">
        <v>4</v>
      </c>
      <c r="D365" s="301">
        <v>14</v>
      </c>
      <c r="E365" s="492">
        <f t="shared" si="16"/>
        <v>2.5</v>
      </c>
      <c r="F365" s="278" t="str">
        <f t="shared" si="17"/>
        <v>是</v>
      </c>
      <c r="G365" s="479" t="str">
        <f t="shared" si="15"/>
        <v>项</v>
      </c>
    </row>
    <row r="366" ht="44.1" hidden="1" customHeight="1" spans="1:7">
      <c r="A366" s="166" t="s">
        <v>342</v>
      </c>
      <c r="B366" s="497" t="s">
        <v>275</v>
      </c>
      <c r="C366" s="498">
        <v>0</v>
      </c>
      <c r="D366" s="498">
        <v>0</v>
      </c>
      <c r="E366" s="493" t="str">
        <f t="shared" si="16"/>
        <v/>
      </c>
      <c r="F366" s="278" t="str">
        <f t="shared" si="17"/>
        <v>否</v>
      </c>
      <c r="G366" s="479" t="str">
        <f t="shared" si="15"/>
        <v>项</v>
      </c>
    </row>
    <row r="367" ht="44.1" hidden="1" customHeight="1" spans="1:7">
      <c r="A367" s="166" t="s">
        <v>343</v>
      </c>
      <c r="B367" s="497" t="s">
        <v>344</v>
      </c>
      <c r="C367" s="498">
        <v>0</v>
      </c>
      <c r="D367" s="498">
        <v>0</v>
      </c>
      <c r="E367" s="493" t="str">
        <f t="shared" si="16"/>
        <v/>
      </c>
      <c r="F367" s="278" t="str">
        <f t="shared" si="17"/>
        <v>否</v>
      </c>
      <c r="G367" s="479" t="str">
        <f t="shared" si="15"/>
        <v>项</v>
      </c>
    </row>
    <row r="368" ht="44.1" customHeight="1" spans="1:7">
      <c r="A368" s="485">
        <v>205</v>
      </c>
      <c r="B368" s="217" t="s">
        <v>79</v>
      </c>
      <c r="C368" s="294">
        <v>56820</v>
      </c>
      <c r="D368" s="294">
        <v>52946</v>
      </c>
      <c r="E368" s="492">
        <f t="shared" si="16"/>
        <v>-0.0682</v>
      </c>
      <c r="F368" s="278" t="str">
        <f t="shared" si="17"/>
        <v>是</v>
      </c>
      <c r="G368" s="479" t="str">
        <f t="shared" si="15"/>
        <v>类</v>
      </c>
    </row>
    <row r="369" ht="44.1" customHeight="1" spans="1:7">
      <c r="A369" s="485">
        <v>20501</v>
      </c>
      <c r="B369" s="303" t="s">
        <v>345</v>
      </c>
      <c r="C369" s="294">
        <v>1091</v>
      </c>
      <c r="D369" s="294">
        <v>1175</v>
      </c>
      <c r="E369" s="492">
        <f t="shared" si="16"/>
        <v>0.077</v>
      </c>
      <c r="F369" s="278" t="str">
        <f t="shared" si="17"/>
        <v>是</v>
      </c>
      <c r="G369" s="479" t="str">
        <f t="shared" si="15"/>
        <v>款</v>
      </c>
    </row>
    <row r="370" ht="44.1" customHeight="1" spans="1:7">
      <c r="A370" s="486">
        <v>2050101</v>
      </c>
      <c r="B370" s="487" t="s">
        <v>139</v>
      </c>
      <c r="C370" s="301">
        <v>1091</v>
      </c>
      <c r="D370" s="301">
        <v>1175</v>
      </c>
      <c r="E370" s="492">
        <f t="shared" si="16"/>
        <v>0.077</v>
      </c>
      <c r="F370" s="278" t="str">
        <f t="shared" si="17"/>
        <v>是</v>
      </c>
      <c r="G370" s="479" t="str">
        <f t="shared" si="15"/>
        <v>项</v>
      </c>
    </row>
    <row r="371" ht="36" hidden="1" customHeight="1" spans="1:7">
      <c r="A371" s="486">
        <v>2050102</v>
      </c>
      <c r="B371" s="487" t="s">
        <v>140</v>
      </c>
      <c r="C371" s="488">
        <v>0</v>
      </c>
      <c r="D371" s="488">
        <v>0</v>
      </c>
      <c r="E371" s="493" t="str">
        <f t="shared" si="16"/>
        <v/>
      </c>
      <c r="F371" s="278" t="str">
        <f t="shared" si="17"/>
        <v>否</v>
      </c>
      <c r="G371" s="479" t="str">
        <f t="shared" si="15"/>
        <v>项</v>
      </c>
    </row>
    <row r="372" ht="44.1" hidden="1" customHeight="1" spans="1:7">
      <c r="A372" s="486">
        <v>2050103</v>
      </c>
      <c r="B372" s="487" t="s">
        <v>141</v>
      </c>
      <c r="C372" s="488">
        <v>0</v>
      </c>
      <c r="D372" s="488">
        <v>0</v>
      </c>
      <c r="E372" s="493" t="str">
        <f t="shared" si="16"/>
        <v/>
      </c>
      <c r="F372" s="278" t="str">
        <f t="shared" si="17"/>
        <v>否</v>
      </c>
      <c r="G372" s="479" t="str">
        <f t="shared" si="15"/>
        <v>项</v>
      </c>
    </row>
    <row r="373" ht="44.1" hidden="1" customHeight="1" spans="1:7">
      <c r="A373" s="486">
        <v>2050199</v>
      </c>
      <c r="B373" s="487" t="s">
        <v>346</v>
      </c>
      <c r="C373" s="488">
        <v>0</v>
      </c>
      <c r="D373" s="488">
        <v>0</v>
      </c>
      <c r="E373" s="493" t="str">
        <f t="shared" si="16"/>
        <v/>
      </c>
      <c r="F373" s="278" t="str">
        <f t="shared" si="17"/>
        <v>否</v>
      </c>
      <c r="G373" s="479" t="str">
        <f t="shared" si="15"/>
        <v>项</v>
      </c>
    </row>
    <row r="374" ht="44.1" customHeight="1" spans="1:7">
      <c r="A374" s="485">
        <v>20502</v>
      </c>
      <c r="B374" s="303" t="s">
        <v>347</v>
      </c>
      <c r="C374" s="294">
        <v>51058</v>
      </c>
      <c r="D374" s="294">
        <v>46694</v>
      </c>
      <c r="E374" s="492">
        <f t="shared" si="16"/>
        <v>-0.0855</v>
      </c>
      <c r="F374" s="278" t="str">
        <f t="shared" si="17"/>
        <v>是</v>
      </c>
      <c r="G374" s="479" t="str">
        <f t="shared" si="15"/>
        <v>款</v>
      </c>
    </row>
    <row r="375" ht="44.1" customHeight="1" spans="1:7">
      <c r="A375" s="486">
        <v>2050201</v>
      </c>
      <c r="B375" s="487" t="s">
        <v>348</v>
      </c>
      <c r="C375" s="301">
        <v>2542</v>
      </c>
      <c r="D375" s="301">
        <v>2470</v>
      </c>
      <c r="E375" s="492">
        <f t="shared" si="16"/>
        <v>-0.0283</v>
      </c>
      <c r="F375" s="278" t="str">
        <f t="shared" si="17"/>
        <v>是</v>
      </c>
      <c r="G375" s="479" t="str">
        <f t="shared" si="15"/>
        <v>项</v>
      </c>
    </row>
    <row r="376" ht="44.1" customHeight="1" spans="1:7">
      <c r="A376" s="486">
        <v>2050202</v>
      </c>
      <c r="B376" s="487" t="s">
        <v>349</v>
      </c>
      <c r="C376" s="301">
        <v>27278</v>
      </c>
      <c r="D376" s="301">
        <v>24620</v>
      </c>
      <c r="E376" s="492">
        <f t="shared" si="16"/>
        <v>-0.0974</v>
      </c>
      <c r="F376" s="278" t="str">
        <f t="shared" si="17"/>
        <v>是</v>
      </c>
      <c r="G376" s="479" t="str">
        <f t="shared" si="15"/>
        <v>项</v>
      </c>
    </row>
    <row r="377" ht="44.1" customHeight="1" spans="1:7">
      <c r="A377" s="486">
        <v>2050203</v>
      </c>
      <c r="B377" s="487" t="s">
        <v>350</v>
      </c>
      <c r="C377" s="301">
        <v>16272</v>
      </c>
      <c r="D377" s="301">
        <v>14999</v>
      </c>
      <c r="E377" s="492">
        <f t="shared" si="16"/>
        <v>-0.0782</v>
      </c>
      <c r="F377" s="278" t="str">
        <f t="shared" si="17"/>
        <v>是</v>
      </c>
      <c r="G377" s="479" t="str">
        <f t="shared" ref="G377:G440" si="18">IF(LEN(A377)=3,"类",IF(LEN(A377)=5,"款","项"))</f>
        <v>项</v>
      </c>
    </row>
    <row r="378" ht="44.1" customHeight="1" spans="1:7">
      <c r="A378" s="486">
        <v>2050204</v>
      </c>
      <c r="B378" s="487" t="s">
        <v>351</v>
      </c>
      <c r="C378" s="301">
        <v>4012</v>
      </c>
      <c r="D378" s="301">
        <v>3593</v>
      </c>
      <c r="E378" s="492">
        <f t="shared" si="16"/>
        <v>-0.1044</v>
      </c>
      <c r="F378" s="278" t="str">
        <f t="shared" si="17"/>
        <v>是</v>
      </c>
      <c r="G378" s="479" t="str">
        <f t="shared" si="18"/>
        <v>项</v>
      </c>
    </row>
    <row r="379" ht="44.1" hidden="1" customHeight="1" spans="1:7">
      <c r="A379" s="486">
        <v>2050205</v>
      </c>
      <c r="B379" s="487" t="s">
        <v>352</v>
      </c>
      <c r="C379" s="488">
        <v>0</v>
      </c>
      <c r="D379" s="488">
        <v>0</v>
      </c>
      <c r="E379" s="493" t="str">
        <f t="shared" si="16"/>
        <v/>
      </c>
      <c r="F379" s="278" t="str">
        <f t="shared" si="17"/>
        <v>否</v>
      </c>
      <c r="G379" s="479" t="str">
        <f t="shared" si="18"/>
        <v>项</v>
      </c>
    </row>
    <row r="380" ht="44.1" customHeight="1" spans="1:7">
      <c r="A380" s="486">
        <v>2050299</v>
      </c>
      <c r="B380" s="487" t="s">
        <v>353</v>
      </c>
      <c r="C380" s="301">
        <v>954</v>
      </c>
      <c r="D380" s="301">
        <v>1012</v>
      </c>
      <c r="E380" s="492">
        <f t="shared" si="16"/>
        <v>0.0608</v>
      </c>
      <c r="F380" s="278" t="str">
        <f t="shared" si="17"/>
        <v>是</v>
      </c>
      <c r="G380" s="479" t="str">
        <f t="shared" si="18"/>
        <v>项</v>
      </c>
    </row>
    <row r="381" ht="44.1" customHeight="1" spans="1:7">
      <c r="A381" s="485">
        <v>20503</v>
      </c>
      <c r="B381" s="303" t="s">
        <v>354</v>
      </c>
      <c r="C381" s="294">
        <v>1425</v>
      </c>
      <c r="D381" s="294">
        <v>1973</v>
      </c>
      <c r="E381" s="492">
        <f t="shared" si="16"/>
        <v>0.3846</v>
      </c>
      <c r="F381" s="278" t="str">
        <f t="shared" si="17"/>
        <v>是</v>
      </c>
      <c r="G381" s="479" t="str">
        <f t="shared" si="18"/>
        <v>款</v>
      </c>
    </row>
    <row r="382" ht="36" hidden="1" customHeight="1" spans="1:7">
      <c r="A382" s="486">
        <v>2050301</v>
      </c>
      <c r="B382" s="487" t="s">
        <v>355</v>
      </c>
      <c r="C382" s="488">
        <v>0</v>
      </c>
      <c r="D382" s="488">
        <v>0</v>
      </c>
      <c r="E382" s="493" t="str">
        <f t="shared" si="16"/>
        <v/>
      </c>
      <c r="F382" s="278" t="str">
        <f t="shared" si="17"/>
        <v>否</v>
      </c>
      <c r="G382" s="479" t="str">
        <f t="shared" si="18"/>
        <v>项</v>
      </c>
    </row>
    <row r="383" ht="44.1" customHeight="1" spans="1:7">
      <c r="A383" s="486">
        <v>2050302</v>
      </c>
      <c r="B383" s="487" t="s">
        <v>356</v>
      </c>
      <c r="C383" s="301">
        <v>1425</v>
      </c>
      <c r="D383" s="301">
        <v>1973</v>
      </c>
      <c r="E383" s="492">
        <f t="shared" si="16"/>
        <v>0.3846</v>
      </c>
      <c r="F383" s="278" t="str">
        <f t="shared" si="17"/>
        <v>是</v>
      </c>
      <c r="G383" s="479" t="str">
        <f t="shared" si="18"/>
        <v>项</v>
      </c>
    </row>
    <row r="384" ht="44.1" hidden="1" customHeight="1" spans="1:7">
      <c r="A384" s="486">
        <v>2050303</v>
      </c>
      <c r="B384" s="487" t="s">
        <v>357</v>
      </c>
      <c r="C384" s="488">
        <v>0</v>
      </c>
      <c r="D384" s="488">
        <v>0</v>
      </c>
      <c r="E384" s="493" t="str">
        <f t="shared" si="16"/>
        <v/>
      </c>
      <c r="F384" s="278" t="str">
        <f t="shared" si="17"/>
        <v>否</v>
      </c>
      <c r="G384" s="479" t="str">
        <f t="shared" si="18"/>
        <v>项</v>
      </c>
    </row>
    <row r="385" ht="44.1" hidden="1" customHeight="1" spans="1:7">
      <c r="A385" s="486">
        <v>2050305</v>
      </c>
      <c r="B385" s="487" t="s">
        <v>358</v>
      </c>
      <c r="C385" s="488">
        <v>0</v>
      </c>
      <c r="D385" s="488">
        <v>0</v>
      </c>
      <c r="E385" s="493" t="str">
        <f t="shared" si="16"/>
        <v/>
      </c>
      <c r="F385" s="278" t="str">
        <f t="shared" si="17"/>
        <v>否</v>
      </c>
      <c r="G385" s="479" t="str">
        <f t="shared" si="18"/>
        <v>项</v>
      </c>
    </row>
    <row r="386" ht="44.1" hidden="1" customHeight="1" spans="1:7">
      <c r="A386" s="486">
        <v>2050399</v>
      </c>
      <c r="B386" s="487" t="s">
        <v>359</v>
      </c>
      <c r="C386" s="488">
        <v>0</v>
      </c>
      <c r="D386" s="488">
        <v>0</v>
      </c>
      <c r="E386" s="493" t="str">
        <f t="shared" si="16"/>
        <v/>
      </c>
      <c r="F386" s="278" t="str">
        <f t="shared" si="17"/>
        <v>否</v>
      </c>
      <c r="G386" s="479" t="str">
        <f t="shared" si="18"/>
        <v>项</v>
      </c>
    </row>
    <row r="387" ht="44.1" hidden="1" customHeight="1" spans="1:7">
      <c r="A387" s="485">
        <v>20504</v>
      </c>
      <c r="B387" s="303" t="s">
        <v>360</v>
      </c>
      <c r="C387" s="312">
        <f>SUM(C388:C392)</f>
        <v>0</v>
      </c>
      <c r="D387" s="312">
        <f>((((SUM(D388:D392))+0)+0)+0)+0</f>
        <v>0</v>
      </c>
      <c r="E387" s="493" t="str">
        <f t="shared" si="16"/>
        <v/>
      </c>
      <c r="F387" s="278" t="str">
        <f t="shared" si="17"/>
        <v>否</v>
      </c>
      <c r="G387" s="479" t="str">
        <f t="shared" si="18"/>
        <v>款</v>
      </c>
    </row>
    <row r="388" ht="36" hidden="1" customHeight="1" spans="1:7">
      <c r="A388" s="486">
        <v>2050401</v>
      </c>
      <c r="B388" s="487" t="s">
        <v>361</v>
      </c>
      <c r="C388" s="488">
        <v>0</v>
      </c>
      <c r="D388" s="488">
        <v>0</v>
      </c>
      <c r="E388" s="493" t="str">
        <f t="shared" ref="E388:E451" si="19">IF(C388&gt;0,D388/C388-1,IF(C388&lt;0,-(D388/C388-1),""))</f>
        <v/>
      </c>
      <c r="F388" s="278" t="str">
        <f t="shared" ref="F388:F451" si="20">IF(LEN(A388)=3,"是",IF(B388&lt;&gt;"",IF(SUM(C388:D388)&lt;&gt;0,"是","否"),"是"))</f>
        <v>否</v>
      </c>
      <c r="G388" s="479" t="str">
        <f t="shared" si="18"/>
        <v>项</v>
      </c>
    </row>
    <row r="389" ht="44.1" hidden="1" customHeight="1" spans="1:7">
      <c r="A389" s="486">
        <v>2050402</v>
      </c>
      <c r="B389" s="487" t="s">
        <v>362</v>
      </c>
      <c r="C389" s="488">
        <v>0</v>
      </c>
      <c r="D389" s="488">
        <v>0</v>
      </c>
      <c r="E389" s="493" t="str">
        <f t="shared" si="19"/>
        <v/>
      </c>
      <c r="F389" s="278" t="str">
        <f t="shared" si="20"/>
        <v>否</v>
      </c>
      <c r="G389" s="479" t="str">
        <f t="shared" si="18"/>
        <v>项</v>
      </c>
    </row>
    <row r="390" ht="36" hidden="1" customHeight="1" spans="1:7">
      <c r="A390" s="486">
        <v>2050403</v>
      </c>
      <c r="B390" s="487" t="s">
        <v>363</v>
      </c>
      <c r="C390" s="488">
        <v>0</v>
      </c>
      <c r="D390" s="488">
        <v>0</v>
      </c>
      <c r="E390" s="493" t="str">
        <f t="shared" si="19"/>
        <v/>
      </c>
      <c r="F390" s="278" t="str">
        <f t="shared" si="20"/>
        <v>否</v>
      </c>
      <c r="G390" s="479" t="str">
        <f t="shared" si="18"/>
        <v>项</v>
      </c>
    </row>
    <row r="391" ht="36" hidden="1" customHeight="1" spans="1:7">
      <c r="A391" s="486">
        <v>2050404</v>
      </c>
      <c r="B391" s="487" t="s">
        <v>364</v>
      </c>
      <c r="C391" s="488">
        <v>0</v>
      </c>
      <c r="D391" s="488">
        <v>0</v>
      </c>
      <c r="E391" s="493" t="str">
        <f t="shared" si="19"/>
        <v/>
      </c>
      <c r="F391" s="278" t="str">
        <f t="shared" si="20"/>
        <v>否</v>
      </c>
      <c r="G391" s="479" t="str">
        <f t="shared" si="18"/>
        <v>项</v>
      </c>
    </row>
    <row r="392" ht="36" hidden="1" customHeight="1" spans="1:7">
      <c r="A392" s="486">
        <v>2050499</v>
      </c>
      <c r="B392" s="487" t="s">
        <v>365</v>
      </c>
      <c r="C392" s="488">
        <v>0</v>
      </c>
      <c r="D392" s="488">
        <v>0</v>
      </c>
      <c r="E392" s="493" t="str">
        <f t="shared" si="19"/>
        <v/>
      </c>
      <c r="F392" s="278" t="str">
        <f t="shared" si="20"/>
        <v>否</v>
      </c>
      <c r="G392" s="479" t="str">
        <f t="shared" si="18"/>
        <v>项</v>
      </c>
    </row>
    <row r="393" ht="44.1" hidden="1" customHeight="1" spans="1:7">
      <c r="A393" s="485">
        <v>20505</v>
      </c>
      <c r="B393" s="303" t="s">
        <v>366</v>
      </c>
      <c r="C393" s="312">
        <f>SUM(C394:C396)</f>
        <v>0</v>
      </c>
      <c r="D393" s="312">
        <f>((((SUM(D394:D396))+0)+0)+0)+0</f>
        <v>0</v>
      </c>
      <c r="E393" s="493" t="str">
        <f t="shared" si="19"/>
        <v/>
      </c>
      <c r="F393" s="278" t="str">
        <f t="shared" si="20"/>
        <v>否</v>
      </c>
      <c r="G393" s="479" t="str">
        <f t="shared" si="18"/>
        <v>款</v>
      </c>
    </row>
    <row r="394" ht="44.1" hidden="1" customHeight="1" spans="1:7">
      <c r="A394" s="486">
        <v>2050501</v>
      </c>
      <c r="B394" s="487" t="s">
        <v>367</v>
      </c>
      <c r="C394" s="488">
        <v>0</v>
      </c>
      <c r="D394" s="488">
        <v>0</v>
      </c>
      <c r="E394" s="493" t="str">
        <f t="shared" si="19"/>
        <v/>
      </c>
      <c r="F394" s="278" t="str">
        <f t="shared" si="20"/>
        <v>否</v>
      </c>
      <c r="G394" s="479" t="str">
        <f t="shared" si="18"/>
        <v>项</v>
      </c>
    </row>
    <row r="395" ht="36" hidden="1" customHeight="1" spans="1:7">
      <c r="A395" s="486">
        <v>2050502</v>
      </c>
      <c r="B395" s="487" t="s">
        <v>368</v>
      </c>
      <c r="C395" s="488">
        <v>0</v>
      </c>
      <c r="D395" s="488">
        <v>0</v>
      </c>
      <c r="E395" s="493" t="str">
        <f t="shared" si="19"/>
        <v/>
      </c>
      <c r="F395" s="278" t="str">
        <f t="shared" si="20"/>
        <v>否</v>
      </c>
      <c r="G395" s="479" t="str">
        <f t="shared" si="18"/>
        <v>项</v>
      </c>
    </row>
    <row r="396" ht="36" hidden="1" customHeight="1" spans="1:7">
      <c r="A396" s="486">
        <v>2050599</v>
      </c>
      <c r="B396" s="487" t="s">
        <v>369</v>
      </c>
      <c r="C396" s="488">
        <v>0</v>
      </c>
      <c r="D396" s="488">
        <v>0</v>
      </c>
      <c r="E396" s="493" t="str">
        <f t="shared" si="19"/>
        <v/>
      </c>
      <c r="F396" s="278" t="str">
        <f t="shared" si="20"/>
        <v>否</v>
      </c>
      <c r="G396" s="479" t="str">
        <f t="shared" si="18"/>
        <v>项</v>
      </c>
    </row>
    <row r="397" ht="36" hidden="1" customHeight="1" spans="1:7">
      <c r="A397" s="485">
        <v>20506</v>
      </c>
      <c r="B397" s="303" t="s">
        <v>370</v>
      </c>
      <c r="C397" s="312">
        <f>SUM(C398:C400)</f>
        <v>0</v>
      </c>
      <c r="D397" s="312">
        <f>((((SUM(D398:D400))+0)+0)+0)+0</f>
        <v>0</v>
      </c>
      <c r="E397" s="493" t="str">
        <f t="shared" si="19"/>
        <v/>
      </c>
      <c r="F397" s="278" t="str">
        <f t="shared" si="20"/>
        <v>否</v>
      </c>
      <c r="G397" s="479" t="str">
        <f t="shared" si="18"/>
        <v>款</v>
      </c>
    </row>
    <row r="398" ht="36" hidden="1" customHeight="1" spans="1:7">
      <c r="A398" s="486">
        <v>2050601</v>
      </c>
      <c r="B398" s="487" t="s">
        <v>371</v>
      </c>
      <c r="C398" s="488">
        <v>0</v>
      </c>
      <c r="D398" s="488">
        <v>0</v>
      </c>
      <c r="E398" s="493" t="str">
        <f t="shared" si="19"/>
        <v/>
      </c>
      <c r="F398" s="278" t="str">
        <f t="shared" si="20"/>
        <v>否</v>
      </c>
      <c r="G398" s="479" t="str">
        <f t="shared" si="18"/>
        <v>项</v>
      </c>
    </row>
    <row r="399" ht="36" hidden="1" customHeight="1" spans="1:7">
      <c r="A399" s="486">
        <v>2050602</v>
      </c>
      <c r="B399" s="487" t="s">
        <v>372</v>
      </c>
      <c r="C399" s="488">
        <v>0</v>
      </c>
      <c r="D399" s="488">
        <v>0</v>
      </c>
      <c r="E399" s="493" t="str">
        <f t="shared" si="19"/>
        <v/>
      </c>
      <c r="F399" s="278" t="str">
        <f t="shared" si="20"/>
        <v>否</v>
      </c>
      <c r="G399" s="479" t="str">
        <f t="shared" si="18"/>
        <v>项</v>
      </c>
    </row>
    <row r="400" ht="36" hidden="1" customHeight="1" spans="1:7">
      <c r="A400" s="486">
        <v>2050699</v>
      </c>
      <c r="B400" s="487" t="s">
        <v>373</v>
      </c>
      <c r="C400" s="488">
        <v>0</v>
      </c>
      <c r="D400" s="488">
        <v>0</v>
      </c>
      <c r="E400" s="493" t="str">
        <f t="shared" si="19"/>
        <v/>
      </c>
      <c r="F400" s="278" t="str">
        <f t="shared" si="20"/>
        <v>否</v>
      </c>
      <c r="G400" s="479" t="str">
        <f t="shared" si="18"/>
        <v>项</v>
      </c>
    </row>
    <row r="401" ht="44.1" customHeight="1" spans="1:7">
      <c r="A401" s="485">
        <v>20507</v>
      </c>
      <c r="B401" s="303" t="s">
        <v>374</v>
      </c>
      <c r="C401" s="294">
        <v>2</v>
      </c>
      <c r="D401" s="294">
        <v>199</v>
      </c>
      <c r="E401" s="492">
        <f t="shared" si="19"/>
        <v>98.5</v>
      </c>
      <c r="F401" s="278" t="str">
        <f t="shared" si="20"/>
        <v>是</v>
      </c>
      <c r="G401" s="479" t="str">
        <f t="shared" si="18"/>
        <v>款</v>
      </c>
    </row>
    <row r="402" ht="44.1" customHeight="1" spans="1:7">
      <c r="A402" s="486">
        <v>2050701</v>
      </c>
      <c r="B402" s="487" t="s">
        <v>375</v>
      </c>
      <c r="C402" s="301">
        <v>2</v>
      </c>
      <c r="D402" s="301">
        <v>199</v>
      </c>
      <c r="E402" s="492">
        <f t="shared" si="19"/>
        <v>98.5</v>
      </c>
      <c r="F402" s="278" t="str">
        <f t="shared" si="20"/>
        <v>是</v>
      </c>
      <c r="G402" s="479" t="str">
        <f t="shared" si="18"/>
        <v>项</v>
      </c>
    </row>
    <row r="403" ht="36" hidden="1" customHeight="1" spans="1:7">
      <c r="A403" s="486">
        <v>2050702</v>
      </c>
      <c r="B403" s="487" t="s">
        <v>376</v>
      </c>
      <c r="C403" s="488">
        <v>0</v>
      </c>
      <c r="D403" s="488">
        <v>0</v>
      </c>
      <c r="E403" s="493" t="str">
        <f t="shared" si="19"/>
        <v/>
      </c>
      <c r="F403" s="278" t="str">
        <f t="shared" si="20"/>
        <v>否</v>
      </c>
      <c r="G403" s="479" t="str">
        <f t="shared" si="18"/>
        <v>项</v>
      </c>
    </row>
    <row r="404" ht="36" hidden="1" customHeight="1" spans="1:7">
      <c r="A404" s="486">
        <v>2050799</v>
      </c>
      <c r="B404" s="487" t="s">
        <v>377</v>
      </c>
      <c r="C404" s="488">
        <v>0</v>
      </c>
      <c r="D404" s="488">
        <v>0</v>
      </c>
      <c r="E404" s="493" t="str">
        <f t="shared" si="19"/>
        <v/>
      </c>
      <c r="F404" s="278" t="str">
        <f t="shared" si="20"/>
        <v>否</v>
      </c>
      <c r="G404" s="479" t="str">
        <f t="shared" si="18"/>
        <v>项</v>
      </c>
    </row>
    <row r="405" ht="44.1" customHeight="1" spans="1:7">
      <c r="A405" s="485">
        <v>20508</v>
      </c>
      <c r="B405" s="303" t="s">
        <v>378</v>
      </c>
      <c r="C405" s="294">
        <v>230</v>
      </c>
      <c r="D405" s="294">
        <v>182</v>
      </c>
      <c r="E405" s="492">
        <f t="shared" si="19"/>
        <v>-0.2087</v>
      </c>
      <c r="F405" s="278" t="str">
        <f t="shared" si="20"/>
        <v>是</v>
      </c>
      <c r="G405" s="479" t="str">
        <f t="shared" si="18"/>
        <v>款</v>
      </c>
    </row>
    <row r="406" ht="44.1" hidden="1" customHeight="1" spans="1:7">
      <c r="A406" s="486">
        <v>2050801</v>
      </c>
      <c r="B406" s="487" t="s">
        <v>379</v>
      </c>
      <c r="C406" s="488">
        <v>0</v>
      </c>
      <c r="D406" s="488">
        <v>0</v>
      </c>
      <c r="E406" s="493" t="str">
        <f t="shared" si="19"/>
        <v/>
      </c>
      <c r="F406" s="278" t="str">
        <f t="shared" si="20"/>
        <v>否</v>
      </c>
      <c r="G406" s="479" t="str">
        <f t="shared" si="18"/>
        <v>项</v>
      </c>
    </row>
    <row r="407" ht="44.1" customHeight="1" spans="1:7">
      <c r="A407" s="486">
        <v>2050802</v>
      </c>
      <c r="B407" s="487" t="s">
        <v>380</v>
      </c>
      <c r="C407" s="301">
        <v>225</v>
      </c>
      <c r="D407" s="301">
        <v>176</v>
      </c>
      <c r="E407" s="492">
        <f t="shared" si="19"/>
        <v>-0.2178</v>
      </c>
      <c r="F407" s="278" t="str">
        <f t="shared" si="20"/>
        <v>是</v>
      </c>
      <c r="G407" s="479" t="str">
        <f t="shared" si="18"/>
        <v>项</v>
      </c>
    </row>
    <row r="408" ht="44.1" customHeight="1" spans="1:7">
      <c r="A408" s="486">
        <v>2050803</v>
      </c>
      <c r="B408" s="487" t="s">
        <v>381</v>
      </c>
      <c r="C408" s="301">
        <v>5</v>
      </c>
      <c r="D408" s="301">
        <v>6</v>
      </c>
      <c r="E408" s="492">
        <f t="shared" si="19"/>
        <v>0.2</v>
      </c>
      <c r="F408" s="278" t="str">
        <f t="shared" si="20"/>
        <v>是</v>
      </c>
      <c r="G408" s="479" t="str">
        <f t="shared" si="18"/>
        <v>项</v>
      </c>
    </row>
    <row r="409" ht="36" hidden="1" customHeight="1" spans="1:7">
      <c r="A409" s="486">
        <v>2050804</v>
      </c>
      <c r="B409" s="487" t="s">
        <v>382</v>
      </c>
      <c r="C409" s="488">
        <v>0</v>
      </c>
      <c r="D409" s="488">
        <v>0</v>
      </c>
      <c r="E409" s="493" t="str">
        <f t="shared" si="19"/>
        <v/>
      </c>
      <c r="F409" s="278" t="str">
        <f t="shared" si="20"/>
        <v>否</v>
      </c>
      <c r="G409" s="479" t="str">
        <f t="shared" si="18"/>
        <v>项</v>
      </c>
    </row>
    <row r="410" ht="36" hidden="1" customHeight="1" spans="1:7">
      <c r="A410" s="486">
        <v>2050899</v>
      </c>
      <c r="B410" s="487" t="s">
        <v>383</v>
      </c>
      <c r="C410" s="488">
        <v>0</v>
      </c>
      <c r="D410" s="488">
        <v>0</v>
      </c>
      <c r="E410" s="493" t="str">
        <f t="shared" si="19"/>
        <v/>
      </c>
      <c r="F410" s="278" t="str">
        <f t="shared" si="20"/>
        <v>否</v>
      </c>
      <c r="G410" s="479" t="str">
        <f t="shared" si="18"/>
        <v>项</v>
      </c>
    </row>
    <row r="411" ht="44.1" customHeight="1" spans="1:7">
      <c r="A411" s="485">
        <v>20509</v>
      </c>
      <c r="B411" s="303" t="s">
        <v>384</v>
      </c>
      <c r="C411" s="294">
        <v>3014</v>
      </c>
      <c r="D411" s="294">
        <v>2723</v>
      </c>
      <c r="E411" s="492">
        <f t="shared" si="19"/>
        <v>-0.0965</v>
      </c>
      <c r="F411" s="278" t="str">
        <f t="shared" si="20"/>
        <v>是</v>
      </c>
      <c r="G411" s="479" t="str">
        <f t="shared" si="18"/>
        <v>款</v>
      </c>
    </row>
    <row r="412" s="477" customFormat="1" ht="36" hidden="1" customHeight="1" spans="1:7">
      <c r="A412" s="486">
        <v>2050901</v>
      </c>
      <c r="B412" s="487" t="s">
        <v>385</v>
      </c>
      <c r="C412" s="488">
        <v>0</v>
      </c>
      <c r="D412" s="488">
        <v>0</v>
      </c>
      <c r="E412" s="493" t="str">
        <f t="shared" si="19"/>
        <v/>
      </c>
      <c r="F412" s="278" t="str">
        <f t="shared" si="20"/>
        <v>否</v>
      </c>
      <c r="G412" s="479" t="str">
        <f t="shared" si="18"/>
        <v>项</v>
      </c>
    </row>
    <row r="413" ht="36" hidden="1" customHeight="1" spans="1:7">
      <c r="A413" s="486">
        <v>2050902</v>
      </c>
      <c r="B413" s="487" t="s">
        <v>386</v>
      </c>
      <c r="C413" s="488">
        <v>0</v>
      </c>
      <c r="D413" s="488">
        <v>0</v>
      </c>
      <c r="E413" s="493" t="str">
        <f t="shared" si="19"/>
        <v/>
      </c>
      <c r="F413" s="278" t="str">
        <f t="shared" si="20"/>
        <v>否</v>
      </c>
      <c r="G413" s="479" t="str">
        <f t="shared" si="18"/>
        <v>项</v>
      </c>
    </row>
    <row r="414" ht="36" hidden="1" customHeight="1" spans="1:7">
      <c r="A414" s="486">
        <v>2050903</v>
      </c>
      <c r="B414" s="487" t="s">
        <v>387</v>
      </c>
      <c r="C414" s="488">
        <v>0</v>
      </c>
      <c r="D414" s="488">
        <v>0</v>
      </c>
      <c r="E414" s="493" t="str">
        <f t="shared" si="19"/>
        <v/>
      </c>
      <c r="F414" s="278" t="str">
        <f t="shared" si="20"/>
        <v>否</v>
      </c>
      <c r="G414" s="479" t="str">
        <f t="shared" si="18"/>
        <v>项</v>
      </c>
    </row>
    <row r="415" s="477" customFormat="1" ht="36" hidden="1" customHeight="1" spans="1:7">
      <c r="A415" s="486">
        <v>2050904</v>
      </c>
      <c r="B415" s="487" t="s">
        <v>388</v>
      </c>
      <c r="C415" s="488">
        <v>0</v>
      </c>
      <c r="D415" s="488">
        <v>0</v>
      </c>
      <c r="E415" s="493" t="str">
        <f t="shared" si="19"/>
        <v/>
      </c>
      <c r="F415" s="278" t="str">
        <f t="shared" si="20"/>
        <v>否</v>
      </c>
      <c r="G415" s="479" t="str">
        <f t="shared" si="18"/>
        <v>项</v>
      </c>
    </row>
    <row r="416" ht="36" hidden="1" customHeight="1" spans="1:7">
      <c r="A416" s="486">
        <v>2050905</v>
      </c>
      <c r="B416" s="487" t="s">
        <v>389</v>
      </c>
      <c r="C416" s="488">
        <v>0</v>
      </c>
      <c r="D416" s="488">
        <v>0</v>
      </c>
      <c r="E416" s="493" t="str">
        <f t="shared" si="19"/>
        <v/>
      </c>
      <c r="F416" s="278" t="str">
        <f t="shared" si="20"/>
        <v>否</v>
      </c>
      <c r="G416" s="479" t="str">
        <f t="shared" si="18"/>
        <v>项</v>
      </c>
    </row>
    <row r="417" ht="44.1" customHeight="1" spans="1:7">
      <c r="A417" s="486">
        <v>2050999</v>
      </c>
      <c r="B417" s="487" t="s">
        <v>390</v>
      </c>
      <c r="C417" s="301">
        <v>3014</v>
      </c>
      <c r="D417" s="301">
        <v>2723</v>
      </c>
      <c r="E417" s="492">
        <f t="shared" si="19"/>
        <v>-0.0965</v>
      </c>
      <c r="F417" s="278" t="str">
        <f t="shared" si="20"/>
        <v>是</v>
      </c>
      <c r="G417" s="479" t="str">
        <f t="shared" si="18"/>
        <v>项</v>
      </c>
    </row>
    <row r="418" ht="44.1" hidden="1" customHeight="1" spans="1:7">
      <c r="A418" s="485">
        <v>20599</v>
      </c>
      <c r="B418" s="303" t="s">
        <v>391</v>
      </c>
      <c r="C418" s="312">
        <f>C419</f>
        <v>0</v>
      </c>
      <c r="D418" s="312">
        <f>((((D419)+0)+0)+0)+0</f>
        <v>0</v>
      </c>
      <c r="E418" s="493" t="str">
        <f t="shared" si="19"/>
        <v/>
      </c>
      <c r="F418" s="278" t="str">
        <f t="shared" si="20"/>
        <v>否</v>
      </c>
      <c r="G418" s="479" t="str">
        <f t="shared" si="18"/>
        <v>款</v>
      </c>
    </row>
    <row r="419" ht="44.1" hidden="1" customHeight="1" spans="1:7">
      <c r="A419" s="503">
        <v>2059999</v>
      </c>
      <c r="B419" s="487" t="s">
        <v>391</v>
      </c>
      <c r="C419" s="488">
        <v>0</v>
      </c>
      <c r="D419" s="488">
        <v>0</v>
      </c>
      <c r="E419" s="493" t="str">
        <f t="shared" si="19"/>
        <v/>
      </c>
      <c r="F419" s="278" t="str">
        <f t="shared" si="20"/>
        <v>否</v>
      </c>
      <c r="G419" s="479" t="str">
        <f t="shared" si="18"/>
        <v>项</v>
      </c>
    </row>
    <row r="420" ht="44.1" hidden="1" customHeight="1" spans="1:7">
      <c r="A420" s="496" t="s">
        <v>392</v>
      </c>
      <c r="B420" s="497" t="s">
        <v>275</v>
      </c>
      <c r="C420" s="498">
        <v>0</v>
      </c>
      <c r="D420" s="498">
        <v>0</v>
      </c>
      <c r="E420" s="493" t="str">
        <f t="shared" si="19"/>
        <v/>
      </c>
      <c r="F420" s="278" t="str">
        <f t="shared" si="20"/>
        <v>否</v>
      </c>
      <c r="G420" s="479" t="str">
        <f t="shared" si="18"/>
        <v>项</v>
      </c>
    </row>
    <row r="421" ht="44.1" hidden="1" customHeight="1" spans="1:7">
      <c r="A421" s="496" t="s">
        <v>393</v>
      </c>
      <c r="B421" s="497" t="s">
        <v>394</v>
      </c>
      <c r="C421" s="498">
        <v>0</v>
      </c>
      <c r="D421" s="498">
        <v>0</v>
      </c>
      <c r="E421" s="493" t="str">
        <f t="shared" si="19"/>
        <v/>
      </c>
      <c r="F421" s="278" t="str">
        <f t="shared" si="20"/>
        <v>否</v>
      </c>
      <c r="G421" s="479" t="str">
        <f t="shared" si="18"/>
        <v>项</v>
      </c>
    </row>
    <row r="422" ht="44.1" customHeight="1" spans="1:7">
      <c r="A422" s="485">
        <v>206</v>
      </c>
      <c r="B422" s="217" t="s">
        <v>81</v>
      </c>
      <c r="C422" s="294">
        <v>811</v>
      </c>
      <c r="D422" s="294">
        <v>271</v>
      </c>
      <c r="E422" s="492">
        <f t="shared" si="19"/>
        <v>-0.6658</v>
      </c>
      <c r="F422" s="278" t="str">
        <f t="shared" si="20"/>
        <v>是</v>
      </c>
      <c r="G422" s="479" t="str">
        <f t="shared" si="18"/>
        <v>类</v>
      </c>
    </row>
    <row r="423" ht="44.1" customHeight="1" spans="1:7">
      <c r="A423" s="485">
        <v>20601</v>
      </c>
      <c r="B423" s="303" t="s">
        <v>395</v>
      </c>
      <c r="C423" s="294">
        <v>97</v>
      </c>
      <c r="D423" s="294">
        <v>83</v>
      </c>
      <c r="E423" s="492">
        <f t="shared" si="19"/>
        <v>-0.1443</v>
      </c>
      <c r="F423" s="278" t="str">
        <f t="shared" si="20"/>
        <v>是</v>
      </c>
      <c r="G423" s="479" t="str">
        <f t="shared" si="18"/>
        <v>款</v>
      </c>
    </row>
    <row r="424" ht="44.1" customHeight="1" spans="1:7">
      <c r="A424" s="486">
        <v>2060101</v>
      </c>
      <c r="B424" s="487" t="s">
        <v>139</v>
      </c>
      <c r="C424" s="301">
        <v>96</v>
      </c>
      <c r="D424" s="301">
        <v>82</v>
      </c>
      <c r="E424" s="492">
        <f t="shared" si="19"/>
        <v>-0.1458</v>
      </c>
      <c r="F424" s="278" t="str">
        <f t="shared" si="20"/>
        <v>是</v>
      </c>
      <c r="G424" s="479" t="str">
        <f t="shared" si="18"/>
        <v>项</v>
      </c>
    </row>
    <row r="425" ht="36" customHeight="1" spans="1:7">
      <c r="A425" s="486">
        <v>2060102</v>
      </c>
      <c r="B425" s="487" t="s">
        <v>140</v>
      </c>
      <c r="C425" s="301">
        <v>1</v>
      </c>
      <c r="D425" s="301">
        <v>1</v>
      </c>
      <c r="E425" s="492">
        <f t="shared" si="19"/>
        <v>0</v>
      </c>
      <c r="F425" s="278" t="str">
        <f t="shared" si="20"/>
        <v>是</v>
      </c>
      <c r="G425" s="479" t="str">
        <f t="shared" si="18"/>
        <v>项</v>
      </c>
    </row>
    <row r="426" ht="44.1" hidden="1" customHeight="1" spans="1:7">
      <c r="A426" s="486">
        <v>2060103</v>
      </c>
      <c r="B426" s="487" t="s">
        <v>141</v>
      </c>
      <c r="C426" s="488">
        <v>0</v>
      </c>
      <c r="D426" s="488">
        <v>0</v>
      </c>
      <c r="E426" s="493" t="str">
        <f t="shared" si="19"/>
        <v/>
      </c>
      <c r="F426" s="278" t="str">
        <f t="shared" si="20"/>
        <v>否</v>
      </c>
      <c r="G426" s="479" t="str">
        <f t="shared" si="18"/>
        <v>项</v>
      </c>
    </row>
    <row r="427" ht="44.1" hidden="1" customHeight="1" spans="1:7">
      <c r="A427" s="486">
        <v>2060199</v>
      </c>
      <c r="B427" s="487" t="s">
        <v>396</v>
      </c>
      <c r="C427" s="488">
        <v>0</v>
      </c>
      <c r="D427" s="488">
        <v>0</v>
      </c>
      <c r="E427" s="493" t="str">
        <f t="shared" si="19"/>
        <v/>
      </c>
      <c r="F427" s="278" t="str">
        <f t="shared" si="20"/>
        <v>否</v>
      </c>
      <c r="G427" s="479" t="str">
        <f t="shared" si="18"/>
        <v>项</v>
      </c>
    </row>
    <row r="428" ht="44.1" hidden="1" customHeight="1" spans="1:7">
      <c r="A428" s="485">
        <v>20602</v>
      </c>
      <c r="B428" s="303" t="s">
        <v>397</v>
      </c>
      <c r="C428" s="312">
        <f>SUM(C429:C436)</f>
        <v>0</v>
      </c>
      <c r="D428" s="312">
        <f>((((SUM(D429:D436))+0)+0)+0)+0</f>
        <v>0</v>
      </c>
      <c r="E428" s="493" t="str">
        <f t="shared" si="19"/>
        <v/>
      </c>
      <c r="F428" s="278" t="str">
        <f t="shared" si="20"/>
        <v>否</v>
      </c>
      <c r="G428" s="479" t="str">
        <f t="shared" si="18"/>
        <v>款</v>
      </c>
    </row>
    <row r="429" ht="36" hidden="1" customHeight="1" spans="1:7">
      <c r="A429" s="486">
        <v>2060201</v>
      </c>
      <c r="B429" s="487" t="s">
        <v>398</v>
      </c>
      <c r="C429" s="488">
        <v>0</v>
      </c>
      <c r="D429" s="488">
        <v>0</v>
      </c>
      <c r="E429" s="493" t="str">
        <f t="shared" si="19"/>
        <v/>
      </c>
      <c r="F429" s="278" t="str">
        <f t="shared" si="20"/>
        <v>否</v>
      </c>
      <c r="G429" s="479" t="str">
        <f t="shared" si="18"/>
        <v>项</v>
      </c>
    </row>
    <row r="430" ht="36" hidden="1" customHeight="1" spans="1:7">
      <c r="A430" s="486">
        <v>2060203</v>
      </c>
      <c r="B430" s="487" t="s">
        <v>399</v>
      </c>
      <c r="C430" s="488">
        <v>0</v>
      </c>
      <c r="D430" s="488">
        <v>0</v>
      </c>
      <c r="E430" s="493" t="str">
        <f t="shared" si="19"/>
        <v/>
      </c>
      <c r="F430" s="278" t="str">
        <f t="shared" si="20"/>
        <v>否</v>
      </c>
      <c r="G430" s="479" t="str">
        <f t="shared" si="18"/>
        <v>项</v>
      </c>
    </row>
    <row r="431" ht="36" hidden="1" customHeight="1" spans="1:7">
      <c r="A431" s="486">
        <v>2060204</v>
      </c>
      <c r="B431" s="487" t="s">
        <v>400</v>
      </c>
      <c r="C431" s="488">
        <v>0</v>
      </c>
      <c r="D431" s="488">
        <v>0</v>
      </c>
      <c r="E431" s="493" t="str">
        <f t="shared" si="19"/>
        <v/>
      </c>
      <c r="F431" s="278" t="str">
        <f t="shared" si="20"/>
        <v>否</v>
      </c>
      <c r="G431" s="479" t="str">
        <f t="shared" si="18"/>
        <v>项</v>
      </c>
    </row>
    <row r="432" ht="36" hidden="1" customHeight="1" spans="1:7">
      <c r="A432" s="486">
        <v>2060205</v>
      </c>
      <c r="B432" s="487" t="s">
        <v>401</v>
      </c>
      <c r="C432" s="488">
        <v>0</v>
      </c>
      <c r="D432" s="488">
        <v>0</v>
      </c>
      <c r="E432" s="493" t="str">
        <f t="shared" si="19"/>
        <v/>
      </c>
      <c r="F432" s="278" t="str">
        <f t="shared" si="20"/>
        <v>否</v>
      </c>
      <c r="G432" s="479" t="str">
        <f t="shared" si="18"/>
        <v>项</v>
      </c>
    </row>
    <row r="433" ht="44.1" hidden="1" customHeight="1" spans="1:7">
      <c r="A433" s="486">
        <v>2060206</v>
      </c>
      <c r="B433" s="487" t="s">
        <v>402</v>
      </c>
      <c r="C433" s="488">
        <v>0</v>
      </c>
      <c r="D433" s="488">
        <v>0</v>
      </c>
      <c r="E433" s="493" t="str">
        <f t="shared" si="19"/>
        <v/>
      </c>
      <c r="F433" s="278" t="str">
        <f t="shared" si="20"/>
        <v>否</v>
      </c>
      <c r="G433" s="479" t="str">
        <f t="shared" si="18"/>
        <v>项</v>
      </c>
    </row>
    <row r="434" ht="36" hidden="1" customHeight="1" spans="1:7">
      <c r="A434" s="486">
        <v>2060207</v>
      </c>
      <c r="B434" s="487" t="s">
        <v>403</v>
      </c>
      <c r="C434" s="488">
        <v>0</v>
      </c>
      <c r="D434" s="488">
        <v>0</v>
      </c>
      <c r="E434" s="493" t="str">
        <f t="shared" si="19"/>
        <v/>
      </c>
      <c r="F434" s="278" t="str">
        <f t="shared" si="20"/>
        <v>否</v>
      </c>
      <c r="G434" s="479" t="str">
        <f t="shared" si="18"/>
        <v>项</v>
      </c>
    </row>
    <row r="435" ht="36" hidden="1" customHeight="1" spans="1:7">
      <c r="A435" s="494">
        <v>2060208</v>
      </c>
      <c r="B435" s="504" t="s">
        <v>404</v>
      </c>
      <c r="C435" s="488">
        <v>0</v>
      </c>
      <c r="D435" s="488">
        <v>0</v>
      </c>
      <c r="E435" s="493" t="str">
        <f t="shared" si="19"/>
        <v/>
      </c>
      <c r="F435" s="278" t="str">
        <f t="shared" si="20"/>
        <v>否</v>
      </c>
      <c r="G435" s="479" t="str">
        <f t="shared" si="18"/>
        <v>项</v>
      </c>
    </row>
    <row r="436" ht="44.1" hidden="1" customHeight="1" spans="1:7">
      <c r="A436" s="486">
        <v>2060299</v>
      </c>
      <c r="B436" s="487" t="s">
        <v>405</v>
      </c>
      <c r="C436" s="488">
        <v>0</v>
      </c>
      <c r="D436" s="488">
        <v>0</v>
      </c>
      <c r="E436" s="493" t="str">
        <f t="shared" si="19"/>
        <v/>
      </c>
      <c r="F436" s="278" t="str">
        <f t="shared" si="20"/>
        <v>否</v>
      </c>
      <c r="G436" s="479" t="str">
        <f t="shared" si="18"/>
        <v>项</v>
      </c>
    </row>
    <row r="437" ht="44.1" hidden="1" customHeight="1" spans="1:7">
      <c r="A437" s="485">
        <v>20603</v>
      </c>
      <c r="B437" s="303" t="s">
        <v>406</v>
      </c>
      <c r="C437" s="312">
        <f>SUM(C438:C442)</f>
        <v>0</v>
      </c>
      <c r="D437" s="312">
        <f>((((SUM(D438:D442))+0)+0)+0)+0</f>
        <v>0</v>
      </c>
      <c r="E437" s="493" t="str">
        <f t="shared" si="19"/>
        <v/>
      </c>
      <c r="F437" s="278" t="str">
        <f t="shared" si="20"/>
        <v>否</v>
      </c>
      <c r="G437" s="479" t="str">
        <f t="shared" si="18"/>
        <v>款</v>
      </c>
    </row>
    <row r="438" ht="44.1" hidden="1" customHeight="1" spans="1:7">
      <c r="A438" s="486">
        <v>2060301</v>
      </c>
      <c r="B438" s="487" t="s">
        <v>398</v>
      </c>
      <c r="C438" s="488">
        <v>0</v>
      </c>
      <c r="D438" s="488">
        <v>0</v>
      </c>
      <c r="E438" s="493" t="str">
        <f t="shared" si="19"/>
        <v/>
      </c>
      <c r="F438" s="278" t="str">
        <f t="shared" si="20"/>
        <v>否</v>
      </c>
      <c r="G438" s="479" t="str">
        <f t="shared" si="18"/>
        <v>项</v>
      </c>
    </row>
    <row r="439" ht="44.1" hidden="1" customHeight="1" spans="1:7">
      <c r="A439" s="486">
        <v>2060302</v>
      </c>
      <c r="B439" s="487" t="s">
        <v>407</v>
      </c>
      <c r="C439" s="488">
        <v>0</v>
      </c>
      <c r="D439" s="488">
        <v>0</v>
      </c>
      <c r="E439" s="493" t="str">
        <f t="shared" si="19"/>
        <v/>
      </c>
      <c r="F439" s="278" t="str">
        <f t="shared" si="20"/>
        <v>否</v>
      </c>
      <c r="G439" s="479" t="str">
        <f t="shared" si="18"/>
        <v>项</v>
      </c>
    </row>
    <row r="440" ht="36" hidden="1" customHeight="1" spans="1:7">
      <c r="A440" s="486">
        <v>2060303</v>
      </c>
      <c r="B440" s="487" t="s">
        <v>408</v>
      </c>
      <c r="C440" s="488">
        <v>0</v>
      </c>
      <c r="D440" s="488">
        <v>0</v>
      </c>
      <c r="E440" s="493" t="str">
        <f t="shared" si="19"/>
        <v/>
      </c>
      <c r="F440" s="278" t="str">
        <f t="shared" si="20"/>
        <v>否</v>
      </c>
      <c r="G440" s="479" t="str">
        <f t="shared" si="18"/>
        <v>项</v>
      </c>
    </row>
    <row r="441" ht="36" hidden="1" customHeight="1" spans="1:7">
      <c r="A441" s="486">
        <v>2060304</v>
      </c>
      <c r="B441" s="487" t="s">
        <v>409</v>
      </c>
      <c r="C441" s="488">
        <v>0</v>
      </c>
      <c r="D441" s="488">
        <v>0</v>
      </c>
      <c r="E441" s="493" t="str">
        <f t="shared" si="19"/>
        <v/>
      </c>
      <c r="F441" s="278" t="str">
        <f t="shared" si="20"/>
        <v>否</v>
      </c>
      <c r="G441" s="479" t="str">
        <f t="shared" ref="G441:G504" si="21">IF(LEN(A441)=3,"类",IF(LEN(A441)=5,"款","项"))</f>
        <v>项</v>
      </c>
    </row>
    <row r="442" ht="44.1" hidden="1" customHeight="1" spans="1:7">
      <c r="A442" s="486">
        <v>2060399</v>
      </c>
      <c r="B442" s="487" t="s">
        <v>410</v>
      </c>
      <c r="C442" s="488">
        <v>0</v>
      </c>
      <c r="D442" s="488">
        <v>0</v>
      </c>
      <c r="E442" s="493" t="str">
        <f t="shared" si="19"/>
        <v/>
      </c>
      <c r="F442" s="278" t="str">
        <f t="shared" si="20"/>
        <v>否</v>
      </c>
      <c r="G442" s="479" t="str">
        <f t="shared" si="21"/>
        <v>项</v>
      </c>
    </row>
    <row r="443" ht="44.1" customHeight="1" spans="1:7">
      <c r="A443" s="485">
        <v>20604</v>
      </c>
      <c r="B443" s="303" t="s">
        <v>411</v>
      </c>
      <c r="C443" s="294">
        <v>0</v>
      </c>
      <c r="D443" s="294">
        <v>129</v>
      </c>
      <c r="E443" s="492" t="str">
        <f t="shared" si="19"/>
        <v/>
      </c>
      <c r="F443" s="278" t="str">
        <f t="shared" si="20"/>
        <v>是</v>
      </c>
      <c r="G443" s="479" t="str">
        <f t="shared" si="21"/>
        <v>款</v>
      </c>
    </row>
    <row r="444" ht="44.1" hidden="1" customHeight="1" spans="1:7">
      <c r="A444" s="486">
        <v>2060401</v>
      </c>
      <c r="B444" s="487" t="s">
        <v>398</v>
      </c>
      <c r="C444" s="488">
        <v>0</v>
      </c>
      <c r="D444" s="488">
        <v>0</v>
      </c>
      <c r="E444" s="493" t="str">
        <f t="shared" si="19"/>
        <v/>
      </c>
      <c r="F444" s="278" t="str">
        <f t="shared" si="20"/>
        <v>否</v>
      </c>
      <c r="G444" s="479" t="str">
        <f t="shared" si="21"/>
        <v>项</v>
      </c>
    </row>
    <row r="445" ht="44.1" hidden="1" customHeight="1" spans="1:7">
      <c r="A445" s="486">
        <v>2060404</v>
      </c>
      <c r="B445" s="487" t="s">
        <v>412</v>
      </c>
      <c r="C445" s="488">
        <v>0</v>
      </c>
      <c r="D445" s="488">
        <v>0</v>
      </c>
      <c r="E445" s="493" t="str">
        <f t="shared" si="19"/>
        <v/>
      </c>
      <c r="F445" s="278" t="str">
        <f t="shared" si="20"/>
        <v>否</v>
      </c>
      <c r="G445" s="479" t="str">
        <f t="shared" si="21"/>
        <v>项</v>
      </c>
    </row>
    <row r="446" ht="44.1" hidden="1" customHeight="1" spans="1:7">
      <c r="A446" s="505">
        <v>2060405</v>
      </c>
      <c r="B446" s="487" t="s">
        <v>413</v>
      </c>
      <c r="C446" s="488">
        <v>0</v>
      </c>
      <c r="D446" s="488">
        <v>0</v>
      </c>
      <c r="E446" s="493" t="str">
        <f t="shared" si="19"/>
        <v/>
      </c>
      <c r="F446" s="278" t="str">
        <f t="shared" si="20"/>
        <v>否</v>
      </c>
      <c r="G446" s="479" t="str">
        <f t="shared" si="21"/>
        <v>项</v>
      </c>
    </row>
    <row r="447" ht="44.1" customHeight="1" spans="1:7">
      <c r="A447" s="486">
        <v>2060499</v>
      </c>
      <c r="B447" s="487" t="s">
        <v>414</v>
      </c>
      <c r="C447" s="301">
        <v>0</v>
      </c>
      <c r="D447" s="301">
        <v>129</v>
      </c>
      <c r="E447" s="492" t="str">
        <f t="shared" si="19"/>
        <v/>
      </c>
      <c r="F447" s="278" t="str">
        <f t="shared" si="20"/>
        <v>是</v>
      </c>
      <c r="G447" s="479" t="str">
        <f t="shared" si="21"/>
        <v>项</v>
      </c>
    </row>
    <row r="448" ht="44.1" hidden="1" customHeight="1" spans="1:7">
      <c r="A448" s="485">
        <v>20605</v>
      </c>
      <c r="B448" s="303" t="s">
        <v>415</v>
      </c>
      <c r="C448" s="312">
        <f>SUM(C449:C452)</f>
        <v>0</v>
      </c>
      <c r="D448" s="312">
        <f>((((SUM(D449:D452))+0)+0)+0)+0</f>
        <v>0</v>
      </c>
      <c r="E448" s="493" t="str">
        <f t="shared" si="19"/>
        <v/>
      </c>
      <c r="F448" s="278" t="str">
        <f t="shared" si="20"/>
        <v>否</v>
      </c>
      <c r="G448" s="479" t="str">
        <f t="shared" si="21"/>
        <v>款</v>
      </c>
    </row>
    <row r="449" ht="44.1" hidden="1" customHeight="1" spans="1:7">
      <c r="A449" s="486">
        <v>2060501</v>
      </c>
      <c r="B449" s="487" t="s">
        <v>398</v>
      </c>
      <c r="C449" s="488">
        <v>0</v>
      </c>
      <c r="D449" s="488">
        <v>0</v>
      </c>
      <c r="E449" s="493" t="str">
        <f t="shared" si="19"/>
        <v/>
      </c>
      <c r="F449" s="278" t="str">
        <f t="shared" si="20"/>
        <v>否</v>
      </c>
      <c r="G449" s="479" t="str">
        <f t="shared" si="21"/>
        <v>项</v>
      </c>
    </row>
    <row r="450" ht="36" hidden="1" customHeight="1" spans="1:7">
      <c r="A450" s="486">
        <v>2060502</v>
      </c>
      <c r="B450" s="487" t="s">
        <v>416</v>
      </c>
      <c r="C450" s="488">
        <v>0</v>
      </c>
      <c r="D450" s="488">
        <v>0</v>
      </c>
      <c r="E450" s="493" t="str">
        <f t="shared" si="19"/>
        <v/>
      </c>
      <c r="F450" s="278" t="str">
        <f t="shared" si="20"/>
        <v>否</v>
      </c>
      <c r="G450" s="479" t="str">
        <f t="shared" si="21"/>
        <v>项</v>
      </c>
    </row>
    <row r="451" ht="36" hidden="1" customHeight="1" spans="1:7">
      <c r="A451" s="486">
        <v>2060503</v>
      </c>
      <c r="B451" s="487" t="s">
        <v>417</v>
      </c>
      <c r="C451" s="488">
        <v>0</v>
      </c>
      <c r="D451" s="488">
        <v>0</v>
      </c>
      <c r="E451" s="493" t="str">
        <f t="shared" si="19"/>
        <v/>
      </c>
      <c r="F451" s="278" t="str">
        <f t="shared" si="20"/>
        <v>否</v>
      </c>
      <c r="G451" s="479" t="str">
        <f t="shared" si="21"/>
        <v>项</v>
      </c>
    </row>
    <row r="452" ht="44.1" hidden="1" customHeight="1" spans="1:7">
      <c r="A452" s="486">
        <v>2060599</v>
      </c>
      <c r="B452" s="487" t="s">
        <v>418</v>
      </c>
      <c r="C452" s="488">
        <v>0</v>
      </c>
      <c r="D452" s="488">
        <v>0</v>
      </c>
      <c r="E452" s="493" t="str">
        <f t="shared" ref="E452:E515" si="22">IF(C452&gt;0,D452/C452-1,IF(C452&lt;0,-(D452/C452-1),""))</f>
        <v/>
      </c>
      <c r="F452" s="278" t="str">
        <f t="shared" ref="F452:F515" si="23">IF(LEN(A452)=3,"是",IF(B452&lt;&gt;"",IF(SUM(C452:D452)&lt;&gt;0,"是","否"),"是"))</f>
        <v>否</v>
      </c>
      <c r="G452" s="479" t="str">
        <f t="shared" si="21"/>
        <v>项</v>
      </c>
    </row>
    <row r="453" ht="44.1" hidden="1" customHeight="1" spans="1:7">
      <c r="A453" s="485">
        <v>20606</v>
      </c>
      <c r="B453" s="303" t="s">
        <v>419</v>
      </c>
      <c r="C453" s="312">
        <f>SUM(C454:C457)</f>
        <v>0</v>
      </c>
      <c r="D453" s="312">
        <f>((((SUM(D454:D457))+0)+0)+0)+0</f>
        <v>0</v>
      </c>
      <c r="E453" s="493" t="str">
        <f t="shared" si="22"/>
        <v/>
      </c>
      <c r="F453" s="278" t="str">
        <f t="shared" si="23"/>
        <v>否</v>
      </c>
      <c r="G453" s="479" t="str">
        <f t="shared" si="21"/>
        <v>款</v>
      </c>
    </row>
    <row r="454" ht="44.1" hidden="1" customHeight="1" spans="1:7">
      <c r="A454" s="486">
        <v>2060601</v>
      </c>
      <c r="B454" s="487" t="s">
        <v>420</v>
      </c>
      <c r="C454" s="488">
        <v>0</v>
      </c>
      <c r="D454" s="488">
        <v>0</v>
      </c>
      <c r="E454" s="493" t="str">
        <f t="shared" si="22"/>
        <v/>
      </c>
      <c r="F454" s="278" t="str">
        <f t="shared" si="23"/>
        <v>否</v>
      </c>
      <c r="G454" s="479" t="str">
        <f t="shared" si="21"/>
        <v>项</v>
      </c>
    </row>
    <row r="455" ht="44.1" hidden="1" customHeight="1" spans="1:7">
      <c r="A455" s="486">
        <v>2060602</v>
      </c>
      <c r="B455" s="487" t="s">
        <v>421</v>
      </c>
      <c r="C455" s="488">
        <v>0</v>
      </c>
      <c r="D455" s="488">
        <v>0</v>
      </c>
      <c r="E455" s="493" t="str">
        <f t="shared" si="22"/>
        <v/>
      </c>
      <c r="F455" s="278" t="str">
        <f t="shared" si="23"/>
        <v>否</v>
      </c>
      <c r="G455" s="479" t="str">
        <f t="shared" si="21"/>
        <v>项</v>
      </c>
    </row>
    <row r="456" ht="36" hidden="1" customHeight="1" spans="1:7">
      <c r="A456" s="486">
        <v>2060603</v>
      </c>
      <c r="B456" s="487" t="s">
        <v>422</v>
      </c>
      <c r="C456" s="488">
        <v>0</v>
      </c>
      <c r="D456" s="488">
        <v>0</v>
      </c>
      <c r="E456" s="493" t="str">
        <f t="shared" si="22"/>
        <v/>
      </c>
      <c r="F456" s="278" t="str">
        <f t="shared" si="23"/>
        <v>否</v>
      </c>
      <c r="G456" s="479" t="str">
        <f t="shared" si="21"/>
        <v>项</v>
      </c>
    </row>
    <row r="457" ht="44.1" hidden="1" customHeight="1" spans="1:7">
      <c r="A457" s="486">
        <v>2060699</v>
      </c>
      <c r="B457" s="487" t="s">
        <v>423</v>
      </c>
      <c r="C457" s="488">
        <v>0</v>
      </c>
      <c r="D457" s="488">
        <v>0</v>
      </c>
      <c r="E457" s="493" t="str">
        <f t="shared" si="22"/>
        <v/>
      </c>
      <c r="F457" s="278" t="str">
        <f t="shared" si="23"/>
        <v>否</v>
      </c>
      <c r="G457" s="479" t="str">
        <f t="shared" si="21"/>
        <v>项</v>
      </c>
    </row>
    <row r="458" ht="44.1" customHeight="1" spans="1:7">
      <c r="A458" s="485">
        <v>20607</v>
      </c>
      <c r="B458" s="303" t="s">
        <v>424</v>
      </c>
      <c r="C458" s="294">
        <v>199</v>
      </c>
      <c r="D458" s="294">
        <v>59</v>
      </c>
      <c r="E458" s="492">
        <f t="shared" si="22"/>
        <v>-0.7035</v>
      </c>
      <c r="F458" s="278" t="str">
        <f t="shared" si="23"/>
        <v>是</v>
      </c>
      <c r="G458" s="479" t="str">
        <f t="shared" si="21"/>
        <v>款</v>
      </c>
    </row>
    <row r="459" ht="44.1" hidden="1" customHeight="1" spans="1:7">
      <c r="A459" s="486">
        <v>2060701</v>
      </c>
      <c r="B459" s="487" t="s">
        <v>398</v>
      </c>
      <c r="C459" s="488">
        <v>0</v>
      </c>
      <c r="D459" s="488">
        <v>0</v>
      </c>
      <c r="E459" s="493" t="str">
        <f t="shared" si="22"/>
        <v/>
      </c>
      <c r="F459" s="278" t="str">
        <f t="shared" si="23"/>
        <v>否</v>
      </c>
      <c r="G459" s="479" t="str">
        <f t="shared" si="21"/>
        <v>项</v>
      </c>
    </row>
    <row r="460" ht="44.1" customHeight="1" spans="1:7">
      <c r="A460" s="486">
        <v>2060702</v>
      </c>
      <c r="B460" s="487" t="s">
        <v>425</v>
      </c>
      <c r="C460" s="301">
        <v>199</v>
      </c>
      <c r="D460" s="301">
        <v>59</v>
      </c>
      <c r="E460" s="492">
        <f t="shared" si="22"/>
        <v>-0.7035</v>
      </c>
      <c r="F460" s="278" t="str">
        <f t="shared" si="23"/>
        <v>是</v>
      </c>
      <c r="G460" s="479" t="str">
        <f t="shared" si="21"/>
        <v>项</v>
      </c>
    </row>
    <row r="461" ht="44.1" hidden="1" customHeight="1" spans="1:7">
      <c r="A461" s="486">
        <v>2060703</v>
      </c>
      <c r="B461" s="487" t="s">
        <v>426</v>
      </c>
      <c r="C461" s="488">
        <v>0</v>
      </c>
      <c r="D461" s="488">
        <v>0</v>
      </c>
      <c r="E461" s="493" t="str">
        <f t="shared" si="22"/>
        <v/>
      </c>
      <c r="F461" s="278" t="str">
        <f t="shared" si="23"/>
        <v>否</v>
      </c>
      <c r="G461" s="479" t="str">
        <f t="shared" si="21"/>
        <v>项</v>
      </c>
    </row>
    <row r="462" ht="44.1" hidden="1" customHeight="1" spans="1:7">
      <c r="A462" s="486">
        <v>2060704</v>
      </c>
      <c r="B462" s="487" t="s">
        <v>427</v>
      </c>
      <c r="C462" s="488">
        <v>0</v>
      </c>
      <c r="D462" s="488">
        <v>0</v>
      </c>
      <c r="E462" s="493" t="str">
        <f t="shared" si="22"/>
        <v/>
      </c>
      <c r="F462" s="278" t="str">
        <f t="shared" si="23"/>
        <v>否</v>
      </c>
      <c r="G462" s="479" t="str">
        <f t="shared" si="21"/>
        <v>项</v>
      </c>
    </row>
    <row r="463" ht="36" hidden="1" customHeight="1" spans="1:7">
      <c r="A463" s="486">
        <v>2060705</v>
      </c>
      <c r="B463" s="487" t="s">
        <v>428</v>
      </c>
      <c r="C463" s="488">
        <v>0</v>
      </c>
      <c r="D463" s="488">
        <v>0</v>
      </c>
      <c r="E463" s="493" t="str">
        <f t="shared" si="22"/>
        <v/>
      </c>
      <c r="F463" s="278" t="str">
        <f t="shared" si="23"/>
        <v>否</v>
      </c>
      <c r="G463" s="479" t="str">
        <f t="shared" si="21"/>
        <v>项</v>
      </c>
    </row>
    <row r="464" ht="44.1" hidden="1" customHeight="1" spans="1:7">
      <c r="A464" s="486">
        <v>2060799</v>
      </c>
      <c r="B464" s="487" t="s">
        <v>429</v>
      </c>
      <c r="C464" s="488">
        <v>0</v>
      </c>
      <c r="D464" s="488">
        <v>0</v>
      </c>
      <c r="E464" s="493" t="str">
        <f t="shared" si="22"/>
        <v/>
      </c>
      <c r="F464" s="278" t="str">
        <f t="shared" si="23"/>
        <v>否</v>
      </c>
      <c r="G464" s="479" t="str">
        <f t="shared" si="21"/>
        <v>项</v>
      </c>
    </row>
    <row r="465" ht="44.1" hidden="1" customHeight="1" spans="1:7">
      <c r="A465" s="485">
        <v>20608</v>
      </c>
      <c r="B465" s="303" t="s">
        <v>430</v>
      </c>
      <c r="C465" s="312">
        <f>SUM(C466:C468)</f>
        <v>0</v>
      </c>
      <c r="D465" s="312">
        <f>((((SUM(D466:D468))+0)+0)+0)+0</f>
        <v>0</v>
      </c>
      <c r="E465" s="493" t="str">
        <f t="shared" si="22"/>
        <v/>
      </c>
      <c r="F465" s="278" t="str">
        <f t="shared" si="23"/>
        <v>否</v>
      </c>
      <c r="G465" s="479" t="str">
        <f t="shared" si="21"/>
        <v>款</v>
      </c>
    </row>
    <row r="466" ht="44.1" hidden="1" customHeight="1" spans="1:7">
      <c r="A466" s="486">
        <v>2060801</v>
      </c>
      <c r="B466" s="487" t="s">
        <v>431</v>
      </c>
      <c r="C466" s="488">
        <v>0</v>
      </c>
      <c r="D466" s="488">
        <v>0</v>
      </c>
      <c r="E466" s="493" t="str">
        <f t="shared" si="22"/>
        <v/>
      </c>
      <c r="F466" s="278" t="str">
        <f t="shared" si="23"/>
        <v>否</v>
      </c>
      <c r="G466" s="479" t="str">
        <f t="shared" si="21"/>
        <v>项</v>
      </c>
    </row>
    <row r="467" ht="44.1" hidden="1" customHeight="1" spans="1:7">
      <c r="A467" s="486">
        <v>2060802</v>
      </c>
      <c r="B467" s="487" t="s">
        <v>432</v>
      </c>
      <c r="C467" s="488">
        <v>0</v>
      </c>
      <c r="D467" s="488">
        <v>0</v>
      </c>
      <c r="E467" s="493" t="str">
        <f t="shared" si="22"/>
        <v/>
      </c>
      <c r="F467" s="278" t="str">
        <f t="shared" si="23"/>
        <v>否</v>
      </c>
      <c r="G467" s="479" t="str">
        <f t="shared" si="21"/>
        <v>项</v>
      </c>
    </row>
    <row r="468" ht="36" hidden="1" customHeight="1" spans="1:7">
      <c r="A468" s="486">
        <v>2060899</v>
      </c>
      <c r="B468" s="487" t="s">
        <v>433</v>
      </c>
      <c r="C468" s="488">
        <v>0</v>
      </c>
      <c r="D468" s="488">
        <v>0</v>
      </c>
      <c r="E468" s="493" t="str">
        <f t="shared" si="22"/>
        <v/>
      </c>
      <c r="F468" s="278" t="str">
        <f t="shared" si="23"/>
        <v>否</v>
      </c>
      <c r="G468" s="479" t="str">
        <f t="shared" si="21"/>
        <v>项</v>
      </c>
    </row>
    <row r="469" ht="44.1" hidden="1" customHeight="1" spans="1:7">
      <c r="A469" s="485">
        <v>20609</v>
      </c>
      <c r="B469" s="303" t="s">
        <v>434</v>
      </c>
      <c r="C469" s="312">
        <f>SUM(C470:C472)</f>
        <v>0</v>
      </c>
      <c r="D469" s="312">
        <f>((((SUM(D470:D472))+0)+0)+0)+0</f>
        <v>0</v>
      </c>
      <c r="E469" s="493" t="str">
        <f t="shared" si="22"/>
        <v/>
      </c>
      <c r="F469" s="278" t="str">
        <f t="shared" si="23"/>
        <v>否</v>
      </c>
      <c r="G469" s="479" t="str">
        <f t="shared" si="21"/>
        <v>款</v>
      </c>
    </row>
    <row r="470" ht="44.1" hidden="1" customHeight="1" spans="1:7">
      <c r="A470" s="486">
        <v>2060901</v>
      </c>
      <c r="B470" s="487" t="s">
        <v>435</v>
      </c>
      <c r="C470" s="488">
        <v>0</v>
      </c>
      <c r="D470" s="488">
        <v>0</v>
      </c>
      <c r="E470" s="493" t="str">
        <f t="shared" si="22"/>
        <v/>
      </c>
      <c r="F470" s="278" t="str">
        <f t="shared" si="23"/>
        <v>否</v>
      </c>
      <c r="G470" s="479" t="str">
        <f t="shared" si="21"/>
        <v>项</v>
      </c>
    </row>
    <row r="471" ht="44.1" hidden="1" customHeight="1" spans="1:7">
      <c r="A471" s="486">
        <v>2060902</v>
      </c>
      <c r="B471" s="487" t="s">
        <v>436</v>
      </c>
      <c r="C471" s="488">
        <v>0</v>
      </c>
      <c r="D471" s="488">
        <v>0</v>
      </c>
      <c r="E471" s="493" t="str">
        <f t="shared" si="22"/>
        <v/>
      </c>
      <c r="F471" s="278" t="str">
        <f t="shared" si="23"/>
        <v>否</v>
      </c>
      <c r="G471" s="479" t="str">
        <f t="shared" si="21"/>
        <v>项</v>
      </c>
    </row>
    <row r="472" ht="36" hidden="1" customHeight="1" spans="1:7">
      <c r="A472" s="486">
        <v>2060999</v>
      </c>
      <c r="B472" s="487" t="s">
        <v>437</v>
      </c>
      <c r="C472" s="488">
        <v>0</v>
      </c>
      <c r="D472" s="488">
        <v>0</v>
      </c>
      <c r="E472" s="493" t="str">
        <f t="shared" si="22"/>
        <v/>
      </c>
      <c r="F472" s="278" t="str">
        <f t="shared" si="23"/>
        <v>否</v>
      </c>
      <c r="G472" s="479" t="str">
        <f t="shared" si="21"/>
        <v>项</v>
      </c>
    </row>
    <row r="473" ht="44.1" customHeight="1" spans="1:7">
      <c r="A473" s="485">
        <v>20699</v>
      </c>
      <c r="B473" s="303" t="s">
        <v>438</v>
      </c>
      <c r="C473" s="294">
        <v>515</v>
      </c>
      <c r="D473" s="294">
        <v>0</v>
      </c>
      <c r="E473" s="492">
        <f t="shared" si="22"/>
        <v>-1</v>
      </c>
      <c r="F473" s="278" t="str">
        <f t="shared" si="23"/>
        <v>是</v>
      </c>
      <c r="G473" s="479" t="str">
        <f t="shared" si="21"/>
        <v>款</v>
      </c>
    </row>
    <row r="474" ht="44.1" hidden="1" customHeight="1" spans="1:7">
      <c r="A474" s="486">
        <v>2069901</v>
      </c>
      <c r="B474" s="487" t="s">
        <v>439</v>
      </c>
      <c r="C474" s="488">
        <v>0</v>
      </c>
      <c r="D474" s="488">
        <v>0</v>
      </c>
      <c r="E474" s="493" t="str">
        <f t="shared" si="22"/>
        <v/>
      </c>
      <c r="F474" s="278" t="str">
        <f t="shared" si="23"/>
        <v>否</v>
      </c>
      <c r="G474" s="479" t="str">
        <f t="shared" si="21"/>
        <v>项</v>
      </c>
    </row>
    <row r="475" ht="36" hidden="1" customHeight="1" spans="1:7">
      <c r="A475" s="486">
        <v>2069902</v>
      </c>
      <c r="B475" s="487" t="s">
        <v>440</v>
      </c>
      <c r="C475" s="488">
        <v>0</v>
      </c>
      <c r="D475" s="488">
        <v>0</v>
      </c>
      <c r="E475" s="493" t="str">
        <f t="shared" si="22"/>
        <v/>
      </c>
      <c r="F475" s="278" t="str">
        <f t="shared" si="23"/>
        <v>否</v>
      </c>
      <c r="G475" s="479" t="str">
        <f t="shared" si="21"/>
        <v>项</v>
      </c>
    </row>
    <row r="476" ht="44.1" hidden="1" customHeight="1" spans="1:7">
      <c r="A476" s="486">
        <v>2069903</v>
      </c>
      <c r="B476" s="487" t="s">
        <v>441</v>
      </c>
      <c r="C476" s="488">
        <v>0</v>
      </c>
      <c r="D476" s="488">
        <v>0</v>
      </c>
      <c r="E476" s="493" t="str">
        <f t="shared" si="22"/>
        <v/>
      </c>
      <c r="F476" s="278" t="str">
        <f t="shared" si="23"/>
        <v>否</v>
      </c>
      <c r="G476" s="479" t="str">
        <f t="shared" si="21"/>
        <v>项</v>
      </c>
    </row>
    <row r="477" ht="44.1" customHeight="1" spans="1:7">
      <c r="A477" s="486">
        <v>2069999</v>
      </c>
      <c r="B477" s="487" t="s">
        <v>438</v>
      </c>
      <c r="C477" s="301">
        <v>515</v>
      </c>
      <c r="D477" s="301">
        <v>0</v>
      </c>
      <c r="E477" s="492">
        <f t="shared" si="22"/>
        <v>-1</v>
      </c>
      <c r="F477" s="278" t="str">
        <f t="shared" si="23"/>
        <v>是</v>
      </c>
      <c r="G477" s="479" t="str">
        <f t="shared" si="21"/>
        <v>项</v>
      </c>
    </row>
    <row r="478" ht="44.1" hidden="1" customHeight="1" spans="1:7">
      <c r="A478" s="506" t="s">
        <v>442</v>
      </c>
      <c r="B478" s="497" t="s">
        <v>275</v>
      </c>
      <c r="C478" s="498">
        <v>0</v>
      </c>
      <c r="D478" s="498">
        <v>0</v>
      </c>
      <c r="E478" s="493" t="str">
        <f t="shared" si="22"/>
        <v/>
      </c>
      <c r="F478" s="278" t="str">
        <f t="shared" si="23"/>
        <v>否</v>
      </c>
      <c r="G478" s="479" t="str">
        <f t="shared" si="21"/>
        <v>项</v>
      </c>
    </row>
    <row r="479" ht="44.1" customHeight="1" spans="1:7">
      <c r="A479" s="485">
        <v>207</v>
      </c>
      <c r="B479" s="217" t="s">
        <v>83</v>
      </c>
      <c r="C479" s="294">
        <v>1427</v>
      </c>
      <c r="D479" s="294">
        <v>1862</v>
      </c>
      <c r="E479" s="492">
        <f t="shared" si="22"/>
        <v>0.3048</v>
      </c>
      <c r="F479" s="278" t="str">
        <f t="shared" si="23"/>
        <v>是</v>
      </c>
      <c r="G479" s="479" t="str">
        <f t="shared" si="21"/>
        <v>类</v>
      </c>
    </row>
    <row r="480" ht="44.1" customHeight="1" spans="1:7">
      <c r="A480" s="485">
        <v>20701</v>
      </c>
      <c r="B480" s="303" t="s">
        <v>443</v>
      </c>
      <c r="C480" s="294">
        <v>1136</v>
      </c>
      <c r="D480" s="294">
        <v>1719</v>
      </c>
      <c r="E480" s="492">
        <f t="shared" si="22"/>
        <v>0.5132</v>
      </c>
      <c r="F480" s="278" t="str">
        <f t="shared" si="23"/>
        <v>是</v>
      </c>
      <c r="G480" s="479" t="str">
        <f t="shared" si="21"/>
        <v>款</v>
      </c>
    </row>
    <row r="481" ht="44.1" customHeight="1" spans="1:7">
      <c r="A481" s="486">
        <v>2070101</v>
      </c>
      <c r="B481" s="487" t="s">
        <v>139</v>
      </c>
      <c r="C481" s="301">
        <v>580</v>
      </c>
      <c r="D481" s="301">
        <v>605</v>
      </c>
      <c r="E481" s="492">
        <f t="shared" si="22"/>
        <v>0.0431</v>
      </c>
      <c r="F481" s="278" t="str">
        <f t="shared" si="23"/>
        <v>是</v>
      </c>
      <c r="G481" s="479" t="str">
        <f t="shared" si="21"/>
        <v>项</v>
      </c>
    </row>
    <row r="482" ht="36" hidden="1" customHeight="1" spans="1:7">
      <c r="A482" s="486">
        <v>2070102</v>
      </c>
      <c r="B482" s="487" t="s">
        <v>140</v>
      </c>
      <c r="C482" s="488">
        <v>0</v>
      </c>
      <c r="D482" s="488">
        <v>0</v>
      </c>
      <c r="E482" s="493" t="str">
        <f t="shared" si="22"/>
        <v/>
      </c>
      <c r="F482" s="278" t="str">
        <f t="shared" si="23"/>
        <v>否</v>
      </c>
      <c r="G482" s="479" t="str">
        <f t="shared" si="21"/>
        <v>项</v>
      </c>
    </row>
    <row r="483" ht="44.1" hidden="1" customHeight="1" spans="1:7">
      <c r="A483" s="486">
        <v>2070103</v>
      </c>
      <c r="B483" s="487" t="s">
        <v>141</v>
      </c>
      <c r="C483" s="488">
        <v>0</v>
      </c>
      <c r="D483" s="488">
        <v>0</v>
      </c>
      <c r="E483" s="493" t="str">
        <f t="shared" si="22"/>
        <v/>
      </c>
      <c r="F483" s="278" t="str">
        <f t="shared" si="23"/>
        <v>否</v>
      </c>
      <c r="G483" s="479" t="str">
        <f t="shared" si="21"/>
        <v>项</v>
      </c>
    </row>
    <row r="484" ht="44.1" hidden="1" customHeight="1" spans="1:7">
      <c r="A484" s="486">
        <v>2070104</v>
      </c>
      <c r="B484" s="487" t="s">
        <v>444</v>
      </c>
      <c r="C484" s="488">
        <v>0</v>
      </c>
      <c r="D484" s="488">
        <v>0</v>
      </c>
      <c r="E484" s="493" t="str">
        <f t="shared" si="22"/>
        <v/>
      </c>
      <c r="F484" s="278" t="str">
        <f t="shared" si="23"/>
        <v>否</v>
      </c>
      <c r="G484" s="479" t="str">
        <f t="shared" si="21"/>
        <v>项</v>
      </c>
    </row>
    <row r="485" ht="44.1" hidden="1" customHeight="1" spans="1:7">
      <c r="A485" s="486">
        <v>2070105</v>
      </c>
      <c r="B485" s="487" t="s">
        <v>445</v>
      </c>
      <c r="C485" s="488">
        <v>0</v>
      </c>
      <c r="D485" s="488">
        <v>0</v>
      </c>
      <c r="E485" s="493" t="str">
        <f t="shared" si="22"/>
        <v/>
      </c>
      <c r="F485" s="278" t="str">
        <f t="shared" si="23"/>
        <v>否</v>
      </c>
      <c r="G485" s="479" t="str">
        <f t="shared" si="21"/>
        <v>项</v>
      </c>
    </row>
    <row r="486" ht="36" hidden="1" customHeight="1" spans="1:7">
      <c r="A486" s="486">
        <v>2070106</v>
      </c>
      <c r="B486" s="487" t="s">
        <v>446</v>
      </c>
      <c r="C486" s="488">
        <v>0</v>
      </c>
      <c r="D486" s="488">
        <v>0</v>
      </c>
      <c r="E486" s="493" t="str">
        <f t="shared" si="22"/>
        <v/>
      </c>
      <c r="F486" s="278" t="str">
        <f t="shared" si="23"/>
        <v>否</v>
      </c>
      <c r="G486" s="479" t="str">
        <f t="shared" si="21"/>
        <v>项</v>
      </c>
    </row>
    <row r="487" ht="44.1" customHeight="1" spans="1:7">
      <c r="A487" s="486">
        <v>2070107</v>
      </c>
      <c r="B487" s="487" t="s">
        <v>447</v>
      </c>
      <c r="C487" s="301">
        <v>241</v>
      </c>
      <c r="D487" s="301">
        <v>241</v>
      </c>
      <c r="E487" s="492">
        <f t="shared" si="22"/>
        <v>0</v>
      </c>
      <c r="F487" s="278" t="str">
        <f t="shared" si="23"/>
        <v>是</v>
      </c>
      <c r="G487" s="479" t="str">
        <f t="shared" si="21"/>
        <v>项</v>
      </c>
    </row>
    <row r="488" ht="44.1" customHeight="1" spans="1:7">
      <c r="A488" s="486">
        <v>2070108</v>
      </c>
      <c r="B488" s="487" t="s">
        <v>448</v>
      </c>
      <c r="C488" s="301">
        <v>0</v>
      </c>
      <c r="D488" s="301">
        <v>3</v>
      </c>
      <c r="E488" s="492" t="str">
        <f t="shared" si="22"/>
        <v/>
      </c>
      <c r="F488" s="278" t="str">
        <f t="shared" si="23"/>
        <v>是</v>
      </c>
      <c r="G488" s="479" t="str">
        <f t="shared" si="21"/>
        <v>项</v>
      </c>
    </row>
    <row r="489" ht="44.1" customHeight="1" spans="1:7">
      <c r="A489" s="486">
        <v>2070109</v>
      </c>
      <c r="B489" s="487" t="s">
        <v>449</v>
      </c>
      <c r="C489" s="301">
        <v>16</v>
      </c>
      <c r="D489" s="301">
        <v>19</v>
      </c>
      <c r="E489" s="492">
        <f t="shared" si="22"/>
        <v>0.1875</v>
      </c>
      <c r="F489" s="278" t="str">
        <f t="shared" si="23"/>
        <v>是</v>
      </c>
      <c r="G489" s="479" t="str">
        <f t="shared" si="21"/>
        <v>项</v>
      </c>
    </row>
    <row r="490" ht="44.1" hidden="1" customHeight="1" spans="1:7">
      <c r="A490" s="486">
        <v>2070110</v>
      </c>
      <c r="B490" s="487" t="s">
        <v>450</v>
      </c>
      <c r="C490" s="488">
        <v>0</v>
      </c>
      <c r="D490" s="488">
        <v>0</v>
      </c>
      <c r="E490" s="493" t="str">
        <f t="shared" si="22"/>
        <v/>
      </c>
      <c r="F490" s="278" t="str">
        <f t="shared" si="23"/>
        <v>否</v>
      </c>
      <c r="G490" s="479" t="str">
        <f t="shared" si="21"/>
        <v>项</v>
      </c>
    </row>
    <row r="491" ht="44.1" hidden="1" customHeight="1" spans="1:7">
      <c r="A491" s="486">
        <v>2070111</v>
      </c>
      <c r="B491" s="487" t="s">
        <v>451</v>
      </c>
      <c r="C491" s="488">
        <v>0</v>
      </c>
      <c r="D491" s="488">
        <v>0</v>
      </c>
      <c r="E491" s="493" t="str">
        <f t="shared" si="22"/>
        <v/>
      </c>
      <c r="F491" s="278" t="str">
        <f t="shared" si="23"/>
        <v>否</v>
      </c>
      <c r="G491" s="479" t="str">
        <f t="shared" si="21"/>
        <v>项</v>
      </c>
    </row>
    <row r="492" ht="44.1" customHeight="1" spans="1:7">
      <c r="A492" s="486">
        <v>2070112</v>
      </c>
      <c r="B492" s="487" t="s">
        <v>452</v>
      </c>
      <c r="C492" s="301">
        <v>93</v>
      </c>
      <c r="D492" s="301">
        <v>82</v>
      </c>
      <c r="E492" s="492">
        <f t="shared" si="22"/>
        <v>-0.1183</v>
      </c>
      <c r="F492" s="278" t="str">
        <f t="shared" si="23"/>
        <v>是</v>
      </c>
      <c r="G492" s="479" t="str">
        <f t="shared" si="21"/>
        <v>项</v>
      </c>
    </row>
    <row r="493" ht="44.1" hidden="1" customHeight="1" spans="1:7">
      <c r="A493" s="486">
        <v>2070113</v>
      </c>
      <c r="B493" s="487" t="s">
        <v>453</v>
      </c>
      <c r="C493" s="488">
        <v>0</v>
      </c>
      <c r="D493" s="488">
        <v>0</v>
      </c>
      <c r="E493" s="493" t="str">
        <f t="shared" si="22"/>
        <v/>
      </c>
      <c r="F493" s="278" t="str">
        <f t="shared" si="23"/>
        <v>否</v>
      </c>
      <c r="G493" s="479" t="str">
        <f t="shared" si="21"/>
        <v>项</v>
      </c>
    </row>
    <row r="494" ht="44.1" customHeight="1" spans="1:7">
      <c r="A494" s="486">
        <v>2070114</v>
      </c>
      <c r="B494" s="487" t="s">
        <v>454</v>
      </c>
      <c r="C494" s="301">
        <v>0</v>
      </c>
      <c r="D494" s="301">
        <v>660</v>
      </c>
      <c r="E494" s="492" t="str">
        <f t="shared" si="22"/>
        <v/>
      </c>
      <c r="F494" s="278" t="str">
        <f t="shared" si="23"/>
        <v>是</v>
      </c>
      <c r="G494" s="479" t="str">
        <f t="shared" si="21"/>
        <v>项</v>
      </c>
    </row>
    <row r="495" ht="44.1" customHeight="1" spans="1:7">
      <c r="A495" s="486">
        <v>2070199</v>
      </c>
      <c r="B495" s="487" t="s">
        <v>455</v>
      </c>
      <c r="C495" s="301">
        <v>206</v>
      </c>
      <c r="D495" s="301">
        <v>109</v>
      </c>
      <c r="E495" s="492">
        <f t="shared" si="22"/>
        <v>-0.4709</v>
      </c>
      <c r="F495" s="278" t="str">
        <f t="shared" si="23"/>
        <v>是</v>
      </c>
      <c r="G495" s="479" t="str">
        <f t="shared" si="21"/>
        <v>项</v>
      </c>
    </row>
    <row r="496" ht="44.1" customHeight="1" spans="1:7">
      <c r="A496" s="485">
        <v>20702</v>
      </c>
      <c r="B496" s="303" t="s">
        <v>456</v>
      </c>
      <c r="C496" s="294">
        <v>10</v>
      </c>
      <c r="D496" s="294">
        <v>10</v>
      </c>
      <c r="E496" s="492">
        <f t="shared" si="22"/>
        <v>0</v>
      </c>
      <c r="F496" s="278" t="str">
        <f t="shared" si="23"/>
        <v>是</v>
      </c>
      <c r="G496" s="479" t="str">
        <f t="shared" si="21"/>
        <v>款</v>
      </c>
    </row>
    <row r="497" ht="36" hidden="1" customHeight="1" spans="1:7">
      <c r="A497" s="486">
        <v>2070201</v>
      </c>
      <c r="B497" s="487" t="s">
        <v>139</v>
      </c>
      <c r="C497" s="488">
        <v>0</v>
      </c>
      <c r="D497" s="488">
        <v>0</v>
      </c>
      <c r="E497" s="493" t="str">
        <f t="shared" si="22"/>
        <v/>
      </c>
      <c r="F497" s="278" t="str">
        <f t="shared" si="23"/>
        <v>否</v>
      </c>
      <c r="G497" s="479" t="str">
        <f t="shared" si="21"/>
        <v>项</v>
      </c>
    </row>
    <row r="498" ht="36" hidden="1" customHeight="1" spans="1:7">
      <c r="A498" s="486">
        <v>2070202</v>
      </c>
      <c r="B498" s="487" t="s">
        <v>140</v>
      </c>
      <c r="C498" s="488">
        <v>0</v>
      </c>
      <c r="D498" s="488">
        <v>0</v>
      </c>
      <c r="E498" s="493" t="str">
        <f t="shared" si="22"/>
        <v/>
      </c>
      <c r="F498" s="278" t="str">
        <f t="shared" si="23"/>
        <v>否</v>
      </c>
      <c r="G498" s="479" t="str">
        <f t="shared" si="21"/>
        <v>项</v>
      </c>
    </row>
    <row r="499" ht="36" hidden="1" customHeight="1" spans="1:7">
      <c r="A499" s="486">
        <v>2070203</v>
      </c>
      <c r="B499" s="487" t="s">
        <v>141</v>
      </c>
      <c r="C499" s="488">
        <v>0</v>
      </c>
      <c r="D499" s="488">
        <v>0</v>
      </c>
      <c r="E499" s="493" t="str">
        <f t="shared" si="22"/>
        <v/>
      </c>
      <c r="F499" s="278" t="str">
        <f t="shared" si="23"/>
        <v>否</v>
      </c>
      <c r="G499" s="479" t="str">
        <f t="shared" si="21"/>
        <v>项</v>
      </c>
    </row>
    <row r="500" ht="44.1" customHeight="1" spans="1:7">
      <c r="A500" s="486">
        <v>2070204</v>
      </c>
      <c r="B500" s="487" t="s">
        <v>457</v>
      </c>
      <c r="C500" s="301">
        <v>10</v>
      </c>
      <c r="D500" s="301">
        <v>10</v>
      </c>
      <c r="E500" s="492">
        <f t="shared" si="22"/>
        <v>0</v>
      </c>
      <c r="F500" s="278" t="str">
        <f t="shared" si="23"/>
        <v>是</v>
      </c>
      <c r="G500" s="479" t="str">
        <f t="shared" si="21"/>
        <v>项</v>
      </c>
    </row>
    <row r="501" ht="44.1" hidden="1" customHeight="1" spans="1:7">
      <c r="A501" s="486">
        <v>2070205</v>
      </c>
      <c r="B501" s="487" t="s">
        <v>458</v>
      </c>
      <c r="C501" s="488">
        <v>0</v>
      </c>
      <c r="D501" s="488">
        <v>0</v>
      </c>
      <c r="E501" s="493" t="str">
        <f t="shared" si="22"/>
        <v/>
      </c>
      <c r="F501" s="278" t="str">
        <f t="shared" si="23"/>
        <v>否</v>
      </c>
      <c r="G501" s="479" t="str">
        <f t="shared" si="21"/>
        <v>项</v>
      </c>
    </row>
    <row r="502" ht="36" hidden="1" customHeight="1" spans="1:7">
      <c r="A502" s="486">
        <v>2070206</v>
      </c>
      <c r="B502" s="487" t="s">
        <v>459</v>
      </c>
      <c r="C502" s="488">
        <v>0</v>
      </c>
      <c r="D502" s="488">
        <v>0</v>
      </c>
      <c r="E502" s="493" t="str">
        <f t="shared" si="22"/>
        <v/>
      </c>
      <c r="F502" s="278" t="str">
        <f t="shared" si="23"/>
        <v>否</v>
      </c>
      <c r="G502" s="479" t="str">
        <f t="shared" si="21"/>
        <v>项</v>
      </c>
    </row>
    <row r="503" ht="44.1" hidden="1" customHeight="1" spans="1:7">
      <c r="A503" s="486">
        <v>2070299</v>
      </c>
      <c r="B503" s="487" t="s">
        <v>460</v>
      </c>
      <c r="C503" s="488">
        <v>0</v>
      </c>
      <c r="D503" s="488">
        <v>0</v>
      </c>
      <c r="E503" s="493" t="str">
        <f t="shared" si="22"/>
        <v/>
      </c>
      <c r="F503" s="278" t="str">
        <f t="shared" si="23"/>
        <v>否</v>
      </c>
      <c r="G503" s="479" t="str">
        <f t="shared" si="21"/>
        <v>项</v>
      </c>
    </row>
    <row r="504" ht="44.1" customHeight="1" spans="1:7">
      <c r="A504" s="485">
        <v>20703</v>
      </c>
      <c r="B504" s="303" t="s">
        <v>461</v>
      </c>
      <c r="C504" s="294">
        <v>36</v>
      </c>
      <c r="D504" s="294">
        <v>103</v>
      </c>
      <c r="E504" s="492">
        <f t="shared" si="22"/>
        <v>1.8611</v>
      </c>
      <c r="F504" s="278" t="str">
        <f t="shared" si="23"/>
        <v>是</v>
      </c>
      <c r="G504" s="479" t="str">
        <f t="shared" si="21"/>
        <v>款</v>
      </c>
    </row>
    <row r="505" ht="44.1" hidden="1" customHeight="1" spans="1:7">
      <c r="A505" s="486">
        <v>2070301</v>
      </c>
      <c r="B505" s="487" t="s">
        <v>139</v>
      </c>
      <c r="C505" s="488">
        <v>0</v>
      </c>
      <c r="D505" s="488">
        <v>0</v>
      </c>
      <c r="E505" s="493" t="str">
        <f t="shared" si="22"/>
        <v/>
      </c>
      <c r="F505" s="278" t="str">
        <f t="shared" si="23"/>
        <v>否</v>
      </c>
      <c r="G505" s="479" t="str">
        <f t="shared" ref="G505:G563" si="24">IF(LEN(A505)=3,"类",IF(LEN(A505)=5,"款","项"))</f>
        <v>项</v>
      </c>
    </row>
    <row r="506" ht="36" hidden="1" customHeight="1" spans="1:7">
      <c r="A506" s="486">
        <v>2070302</v>
      </c>
      <c r="B506" s="487" t="s">
        <v>140</v>
      </c>
      <c r="C506" s="488">
        <v>0</v>
      </c>
      <c r="D506" s="488">
        <v>0</v>
      </c>
      <c r="E506" s="493" t="str">
        <f t="shared" si="22"/>
        <v/>
      </c>
      <c r="F506" s="278" t="str">
        <f t="shared" si="23"/>
        <v>否</v>
      </c>
      <c r="G506" s="479" t="str">
        <f t="shared" si="24"/>
        <v>项</v>
      </c>
    </row>
    <row r="507" ht="44.1" hidden="1" customHeight="1" spans="1:7">
      <c r="A507" s="486">
        <v>2070303</v>
      </c>
      <c r="B507" s="487" t="s">
        <v>141</v>
      </c>
      <c r="C507" s="488">
        <v>0</v>
      </c>
      <c r="D507" s="488">
        <v>0</v>
      </c>
      <c r="E507" s="493" t="str">
        <f t="shared" si="22"/>
        <v/>
      </c>
      <c r="F507" s="278" t="str">
        <f t="shared" si="23"/>
        <v>否</v>
      </c>
      <c r="G507" s="479" t="str">
        <f t="shared" si="24"/>
        <v>项</v>
      </c>
    </row>
    <row r="508" ht="44.1" hidden="1" customHeight="1" spans="1:7">
      <c r="A508" s="486">
        <v>2070304</v>
      </c>
      <c r="B508" s="487" t="s">
        <v>462</v>
      </c>
      <c r="C508" s="488">
        <v>0</v>
      </c>
      <c r="D508" s="488">
        <v>0</v>
      </c>
      <c r="E508" s="493" t="str">
        <f t="shared" si="22"/>
        <v/>
      </c>
      <c r="F508" s="278" t="str">
        <f t="shared" si="23"/>
        <v>否</v>
      </c>
      <c r="G508" s="479" t="str">
        <f t="shared" si="24"/>
        <v>项</v>
      </c>
    </row>
    <row r="509" ht="36" hidden="1" customHeight="1" spans="1:7">
      <c r="A509" s="486">
        <v>2070305</v>
      </c>
      <c r="B509" s="487" t="s">
        <v>463</v>
      </c>
      <c r="C509" s="488">
        <v>0</v>
      </c>
      <c r="D509" s="488">
        <v>0</v>
      </c>
      <c r="E509" s="493" t="str">
        <f t="shared" si="22"/>
        <v/>
      </c>
      <c r="F509" s="278" t="str">
        <f t="shared" si="23"/>
        <v>否</v>
      </c>
      <c r="G509" s="479" t="str">
        <f t="shared" si="24"/>
        <v>项</v>
      </c>
    </row>
    <row r="510" ht="44.1" hidden="1" customHeight="1" spans="1:7">
      <c r="A510" s="486">
        <v>2070306</v>
      </c>
      <c r="B510" s="487" t="s">
        <v>464</v>
      </c>
      <c r="C510" s="488">
        <v>0</v>
      </c>
      <c r="D510" s="488">
        <v>0</v>
      </c>
      <c r="E510" s="493" t="str">
        <f t="shared" si="22"/>
        <v/>
      </c>
      <c r="F510" s="278" t="str">
        <f t="shared" si="23"/>
        <v>否</v>
      </c>
      <c r="G510" s="479" t="str">
        <f t="shared" si="24"/>
        <v>项</v>
      </c>
    </row>
    <row r="511" ht="44.1" customHeight="1" spans="1:7">
      <c r="A511" s="486">
        <v>2070307</v>
      </c>
      <c r="B511" s="487" t="s">
        <v>465</v>
      </c>
      <c r="C511" s="301">
        <v>0</v>
      </c>
      <c r="D511" s="301">
        <v>93</v>
      </c>
      <c r="E511" s="492" t="str">
        <f t="shared" si="22"/>
        <v/>
      </c>
      <c r="F511" s="278" t="str">
        <f t="shared" si="23"/>
        <v>是</v>
      </c>
      <c r="G511" s="479" t="str">
        <f t="shared" si="24"/>
        <v>项</v>
      </c>
    </row>
    <row r="512" ht="44.1" customHeight="1" spans="1:7">
      <c r="A512" s="486">
        <v>2070308</v>
      </c>
      <c r="B512" s="487" t="s">
        <v>466</v>
      </c>
      <c r="C512" s="301">
        <v>36</v>
      </c>
      <c r="D512" s="301">
        <v>10</v>
      </c>
      <c r="E512" s="492">
        <f t="shared" si="22"/>
        <v>-0.7222</v>
      </c>
      <c r="F512" s="278" t="str">
        <f t="shared" si="23"/>
        <v>是</v>
      </c>
      <c r="G512" s="479" t="str">
        <f t="shared" si="24"/>
        <v>项</v>
      </c>
    </row>
    <row r="513" ht="44.1" hidden="1" customHeight="1" spans="1:7">
      <c r="A513" s="486">
        <v>2070309</v>
      </c>
      <c r="B513" s="487" t="s">
        <v>467</v>
      </c>
      <c r="C513" s="488">
        <v>0</v>
      </c>
      <c r="D513" s="488">
        <v>0</v>
      </c>
      <c r="E513" s="493" t="str">
        <f t="shared" si="22"/>
        <v/>
      </c>
      <c r="F513" s="278" t="str">
        <f t="shared" si="23"/>
        <v>否</v>
      </c>
      <c r="G513" s="479" t="str">
        <f t="shared" si="24"/>
        <v>项</v>
      </c>
    </row>
    <row r="514" ht="44.1" hidden="1" customHeight="1" spans="1:7">
      <c r="A514" s="486">
        <v>2070399</v>
      </c>
      <c r="B514" s="487" t="s">
        <v>468</v>
      </c>
      <c r="C514" s="488">
        <v>0</v>
      </c>
      <c r="D514" s="488">
        <v>0</v>
      </c>
      <c r="E514" s="493" t="str">
        <f t="shared" si="22"/>
        <v/>
      </c>
      <c r="F514" s="278" t="str">
        <f t="shared" si="23"/>
        <v>否</v>
      </c>
      <c r="G514" s="479" t="str">
        <f t="shared" si="24"/>
        <v>项</v>
      </c>
    </row>
    <row r="515" ht="44.1" hidden="1" customHeight="1" spans="1:7">
      <c r="A515" s="485">
        <v>20706</v>
      </c>
      <c r="B515" s="303" t="s">
        <v>469</v>
      </c>
      <c r="C515" s="312">
        <f>SUM(C516:C523)</f>
        <v>0</v>
      </c>
      <c r="D515" s="312">
        <f>((((SUM(D516:D523))+0)+0)+0)+0</f>
        <v>0</v>
      </c>
      <c r="E515" s="493" t="str">
        <f t="shared" si="22"/>
        <v/>
      </c>
      <c r="F515" s="278" t="str">
        <f t="shared" si="23"/>
        <v>否</v>
      </c>
      <c r="G515" s="479" t="str">
        <f t="shared" si="24"/>
        <v>款</v>
      </c>
    </row>
    <row r="516" ht="36" hidden="1" customHeight="1" spans="1:7">
      <c r="A516" s="486">
        <v>2070601</v>
      </c>
      <c r="B516" s="487" t="s">
        <v>139</v>
      </c>
      <c r="C516" s="488">
        <v>0</v>
      </c>
      <c r="D516" s="488">
        <v>0</v>
      </c>
      <c r="E516" s="493" t="str">
        <f t="shared" ref="E516:E579" si="25">IF(C516&gt;0,D516/C516-1,IF(C516&lt;0,-(D516/C516-1),""))</f>
        <v/>
      </c>
      <c r="F516" s="278" t="str">
        <f t="shared" ref="F516:F579" si="26">IF(LEN(A516)=3,"是",IF(B516&lt;&gt;"",IF(SUM(C516:D516)&lt;&gt;0,"是","否"),"是"))</f>
        <v>否</v>
      </c>
      <c r="G516" s="479" t="str">
        <f t="shared" si="24"/>
        <v>项</v>
      </c>
    </row>
    <row r="517" ht="36" hidden="1" customHeight="1" spans="1:7">
      <c r="A517" s="486">
        <v>2070602</v>
      </c>
      <c r="B517" s="487" t="s">
        <v>140</v>
      </c>
      <c r="C517" s="488">
        <v>0</v>
      </c>
      <c r="D517" s="488">
        <v>0</v>
      </c>
      <c r="E517" s="493" t="str">
        <f t="shared" si="25"/>
        <v/>
      </c>
      <c r="F517" s="278" t="str">
        <f t="shared" si="26"/>
        <v>否</v>
      </c>
      <c r="G517" s="479" t="str">
        <f t="shared" si="24"/>
        <v>项</v>
      </c>
    </row>
    <row r="518" ht="36" hidden="1" customHeight="1" spans="1:7">
      <c r="A518" s="486">
        <v>2070603</v>
      </c>
      <c r="B518" s="487" t="s">
        <v>141</v>
      </c>
      <c r="C518" s="488">
        <v>0</v>
      </c>
      <c r="D518" s="488">
        <v>0</v>
      </c>
      <c r="E518" s="493" t="str">
        <f t="shared" si="25"/>
        <v/>
      </c>
      <c r="F518" s="278" t="str">
        <f t="shared" si="26"/>
        <v>否</v>
      </c>
      <c r="G518" s="479" t="str">
        <f t="shared" si="24"/>
        <v>项</v>
      </c>
    </row>
    <row r="519" ht="36" hidden="1" customHeight="1" spans="1:7">
      <c r="A519" s="486">
        <v>2070604</v>
      </c>
      <c r="B519" s="487" t="s">
        <v>470</v>
      </c>
      <c r="C519" s="488">
        <v>0</v>
      </c>
      <c r="D519" s="488">
        <v>0</v>
      </c>
      <c r="E519" s="493" t="str">
        <f t="shared" si="25"/>
        <v/>
      </c>
      <c r="F519" s="278" t="str">
        <f t="shared" si="26"/>
        <v>否</v>
      </c>
      <c r="G519" s="479" t="str">
        <f t="shared" si="24"/>
        <v>项</v>
      </c>
    </row>
    <row r="520" ht="44.1" hidden="1" customHeight="1" spans="1:7">
      <c r="A520" s="486">
        <v>2070605</v>
      </c>
      <c r="B520" s="487" t="s">
        <v>471</v>
      </c>
      <c r="C520" s="488">
        <v>0</v>
      </c>
      <c r="D520" s="488">
        <v>0</v>
      </c>
      <c r="E520" s="493" t="str">
        <f t="shared" si="25"/>
        <v/>
      </c>
      <c r="F520" s="278" t="str">
        <f t="shared" si="26"/>
        <v>否</v>
      </c>
      <c r="G520" s="479" t="str">
        <f t="shared" si="24"/>
        <v>项</v>
      </c>
    </row>
    <row r="521" ht="36" hidden="1" customHeight="1" spans="1:7">
      <c r="A521" s="486">
        <v>2070606</v>
      </c>
      <c r="B521" s="487" t="s">
        <v>472</v>
      </c>
      <c r="C521" s="488">
        <v>0</v>
      </c>
      <c r="D521" s="488">
        <v>0</v>
      </c>
      <c r="E521" s="493" t="str">
        <f t="shared" si="25"/>
        <v/>
      </c>
      <c r="F521" s="278" t="str">
        <f t="shared" si="26"/>
        <v>否</v>
      </c>
      <c r="G521" s="479" t="str">
        <f t="shared" si="24"/>
        <v>项</v>
      </c>
    </row>
    <row r="522" ht="44.1" hidden="1" customHeight="1" spans="1:7">
      <c r="A522" s="486">
        <v>2070607</v>
      </c>
      <c r="B522" s="487" t="s">
        <v>473</v>
      </c>
      <c r="C522" s="488">
        <v>0</v>
      </c>
      <c r="D522" s="488">
        <v>0</v>
      </c>
      <c r="E522" s="493" t="str">
        <f t="shared" si="25"/>
        <v/>
      </c>
      <c r="F522" s="278" t="str">
        <f t="shared" si="26"/>
        <v>否</v>
      </c>
      <c r="G522" s="479" t="str">
        <f t="shared" si="24"/>
        <v>项</v>
      </c>
    </row>
    <row r="523" ht="36" hidden="1" customHeight="1" spans="1:7">
      <c r="A523" s="486">
        <v>2070699</v>
      </c>
      <c r="B523" s="487" t="s">
        <v>474</v>
      </c>
      <c r="C523" s="488">
        <v>0</v>
      </c>
      <c r="D523" s="488">
        <v>0</v>
      </c>
      <c r="E523" s="493" t="str">
        <f t="shared" si="25"/>
        <v/>
      </c>
      <c r="F523" s="278" t="str">
        <f t="shared" si="26"/>
        <v>否</v>
      </c>
      <c r="G523" s="479" t="str">
        <f t="shared" si="24"/>
        <v>项</v>
      </c>
    </row>
    <row r="524" ht="44.1" customHeight="1" spans="1:7">
      <c r="A524" s="485">
        <v>20708</v>
      </c>
      <c r="B524" s="303" t="s">
        <v>475</v>
      </c>
      <c r="C524" s="294">
        <v>195</v>
      </c>
      <c r="D524" s="294">
        <v>30</v>
      </c>
      <c r="E524" s="492">
        <f t="shared" si="25"/>
        <v>-0.8462</v>
      </c>
      <c r="F524" s="278" t="str">
        <f t="shared" si="26"/>
        <v>是</v>
      </c>
      <c r="G524" s="479" t="str">
        <f t="shared" si="24"/>
        <v>款</v>
      </c>
    </row>
    <row r="525" ht="44.1" hidden="1" customHeight="1" spans="1:7">
      <c r="A525" s="486">
        <v>2070801</v>
      </c>
      <c r="B525" s="487" t="s">
        <v>139</v>
      </c>
      <c r="C525" s="488">
        <v>0</v>
      </c>
      <c r="D525" s="488">
        <v>0</v>
      </c>
      <c r="E525" s="493" t="str">
        <f t="shared" si="25"/>
        <v/>
      </c>
      <c r="F525" s="278" t="str">
        <f t="shared" si="26"/>
        <v>否</v>
      </c>
      <c r="G525" s="479" t="str">
        <f t="shared" si="24"/>
        <v>项</v>
      </c>
    </row>
    <row r="526" ht="36" hidden="1" customHeight="1" spans="1:7">
      <c r="A526" s="486">
        <v>2070802</v>
      </c>
      <c r="B526" s="487" t="s">
        <v>140</v>
      </c>
      <c r="C526" s="488">
        <v>0</v>
      </c>
      <c r="D526" s="488">
        <v>0</v>
      </c>
      <c r="E526" s="493" t="str">
        <f t="shared" si="25"/>
        <v/>
      </c>
      <c r="F526" s="278" t="str">
        <f t="shared" si="26"/>
        <v>否</v>
      </c>
      <c r="G526" s="479" t="str">
        <f t="shared" si="24"/>
        <v>项</v>
      </c>
    </row>
    <row r="527" ht="44.1" hidden="1" customHeight="1" spans="1:7">
      <c r="A527" s="486">
        <v>2070803</v>
      </c>
      <c r="B527" s="487" t="s">
        <v>141</v>
      </c>
      <c r="C527" s="488">
        <v>0</v>
      </c>
      <c r="D527" s="488">
        <v>0</v>
      </c>
      <c r="E527" s="493" t="str">
        <f t="shared" si="25"/>
        <v/>
      </c>
      <c r="F527" s="278" t="str">
        <f t="shared" si="26"/>
        <v>否</v>
      </c>
      <c r="G527" s="479" t="str">
        <f t="shared" si="24"/>
        <v>项</v>
      </c>
    </row>
    <row r="528" ht="44.1" hidden="1" customHeight="1" spans="1:7">
      <c r="A528" s="486">
        <v>2070806</v>
      </c>
      <c r="B528" s="487" t="s">
        <v>476</v>
      </c>
      <c r="C528" s="488">
        <v>0</v>
      </c>
      <c r="D528" s="488">
        <v>0</v>
      </c>
      <c r="E528" s="493" t="str">
        <f t="shared" si="25"/>
        <v/>
      </c>
      <c r="F528" s="278" t="str">
        <f t="shared" si="26"/>
        <v>否</v>
      </c>
      <c r="G528" s="479" t="str">
        <f t="shared" si="24"/>
        <v>项</v>
      </c>
    </row>
    <row r="529" ht="44.1" hidden="1" customHeight="1" spans="1:7">
      <c r="A529" s="507">
        <v>2070807</v>
      </c>
      <c r="B529" s="487" t="s">
        <v>477</v>
      </c>
      <c r="C529" s="488">
        <v>0</v>
      </c>
      <c r="D529" s="488">
        <v>0</v>
      </c>
      <c r="E529" s="493" t="str">
        <f t="shared" si="25"/>
        <v/>
      </c>
      <c r="F529" s="278" t="str">
        <f t="shared" si="26"/>
        <v>否</v>
      </c>
      <c r="G529" s="479" t="str">
        <f t="shared" si="24"/>
        <v>项</v>
      </c>
    </row>
    <row r="530" ht="44.1" customHeight="1" spans="1:7">
      <c r="A530" s="507">
        <v>2070808</v>
      </c>
      <c r="B530" s="487" t="s">
        <v>478</v>
      </c>
      <c r="C530" s="301">
        <v>45</v>
      </c>
      <c r="D530" s="301">
        <v>20</v>
      </c>
      <c r="E530" s="492">
        <f t="shared" si="25"/>
        <v>-0.5556</v>
      </c>
      <c r="F530" s="278" t="str">
        <f t="shared" si="26"/>
        <v>是</v>
      </c>
      <c r="G530" s="479" t="str">
        <f t="shared" si="24"/>
        <v>项</v>
      </c>
    </row>
    <row r="531" ht="44.1" customHeight="1" spans="1:7">
      <c r="A531" s="486">
        <v>2070899</v>
      </c>
      <c r="B531" s="487" t="s">
        <v>479</v>
      </c>
      <c r="C531" s="301">
        <v>150</v>
      </c>
      <c r="D531" s="301">
        <v>10</v>
      </c>
      <c r="E531" s="492">
        <f t="shared" si="25"/>
        <v>-0.9333</v>
      </c>
      <c r="F531" s="278" t="str">
        <f t="shared" si="26"/>
        <v>是</v>
      </c>
      <c r="G531" s="479" t="str">
        <f t="shared" si="24"/>
        <v>项</v>
      </c>
    </row>
    <row r="532" ht="44.1" customHeight="1" spans="1:7">
      <c r="A532" s="485">
        <v>20799</v>
      </c>
      <c r="B532" s="303" t="s">
        <v>480</v>
      </c>
      <c r="C532" s="294">
        <v>50</v>
      </c>
      <c r="D532" s="294">
        <v>0</v>
      </c>
      <c r="E532" s="492">
        <f t="shared" si="25"/>
        <v>-1</v>
      </c>
      <c r="F532" s="278" t="str">
        <f t="shared" si="26"/>
        <v>是</v>
      </c>
      <c r="G532" s="479" t="str">
        <f t="shared" si="24"/>
        <v>款</v>
      </c>
    </row>
    <row r="533" ht="44.1" hidden="1" customHeight="1" spans="1:7">
      <c r="A533" s="486">
        <v>2079902</v>
      </c>
      <c r="B533" s="487" t="s">
        <v>481</v>
      </c>
      <c r="C533" s="488">
        <v>0</v>
      </c>
      <c r="D533" s="488">
        <v>0</v>
      </c>
      <c r="E533" s="493" t="str">
        <f t="shared" si="25"/>
        <v/>
      </c>
      <c r="F533" s="278" t="str">
        <f t="shared" si="26"/>
        <v>否</v>
      </c>
      <c r="G533" s="479" t="str">
        <f t="shared" si="24"/>
        <v>项</v>
      </c>
    </row>
    <row r="534" ht="44.1" hidden="1" customHeight="1" spans="1:7">
      <c r="A534" s="486">
        <v>2079903</v>
      </c>
      <c r="B534" s="487" t="s">
        <v>482</v>
      </c>
      <c r="C534" s="488">
        <v>0</v>
      </c>
      <c r="D534" s="488">
        <v>0</v>
      </c>
      <c r="E534" s="493" t="str">
        <f t="shared" si="25"/>
        <v/>
      </c>
      <c r="F534" s="278" t="str">
        <f t="shared" si="26"/>
        <v>否</v>
      </c>
      <c r="G534" s="479" t="str">
        <f t="shared" si="24"/>
        <v>项</v>
      </c>
    </row>
    <row r="535" ht="44.1" customHeight="1" spans="1:7">
      <c r="A535" s="486">
        <v>2079999</v>
      </c>
      <c r="B535" s="487" t="s">
        <v>480</v>
      </c>
      <c r="C535" s="301">
        <v>50</v>
      </c>
      <c r="D535" s="301">
        <v>0</v>
      </c>
      <c r="E535" s="492">
        <f t="shared" si="25"/>
        <v>-1</v>
      </c>
      <c r="F535" s="278" t="str">
        <f t="shared" si="26"/>
        <v>是</v>
      </c>
      <c r="G535" s="479" t="str">
        <f t="shared" si="24"/>
        <v>项</v>
      </c>
    </row>
    <row r="536" ht="44.1" hidden="1" customHeight="1" spans="1:7">
      <c r="A536" s="496" t="s">
        <v>483</v>
      </c>
      <c r="B536" s="497" t="s">
        <v>275</v>
      </c>
      <c r="C536" s="498">
        <v>0</v>
      </c>
      <c r="D536" s="498">
        <v>0</v>
      </c>
      <c r="E536" s="493" t="str">
        <f t="shared" si="25"/>
        <v/>
      </c>
      <c r="F536" s="278" t="str">
        <f t="shared" si="26"/>
        <v>否</v>
      </c>
      <c r="G536" s="479" t="str">
        <f t="shared" si="24"/>
        <v>项</v>
      </c>
    </row>
    <row r="537" ht="44.1" customHeight="1" spans="1:7">
      <c r="A537" s="485">
        <v>208</v>
      </c>
      <c r="B537" s="217" t="s">
        <v>85</v>
      </c>
      <c r="C537" s="294">
        <v>43956</v>
      </c>
      <c r="D537" s="294">
        <v>48560</v>
      </c>
      <c r="E537" s="492">
        <f t="shared" si="25"/>
        <v>0.1047</v>
      </c>
      <c r="F537" s="278" t="str">
        <f t="shared" si="26"/>
        <v>是</v>
      </c>
      <c r="G537" s="479" t="str">
        <f t="shared" si="24"/>
        <v>类</v>
      </c>
    </row>
    <row r="538" ht="44.1" customHeight="1" spans="1:7">
      <c r="A538" s="485">
        <v>20801</v>
      </c>
      <c r="B538" s="303" t="s">
        <v>484</v>
      </c>
      <c r="C538" s="294">
        <v>852</v>
      </c>
      <c r="D538" s="294">
        <v>898</v>
      </c>
      <c r="E538" s="492">
        <f t="shared" si="25"/>
        <v>0.054</v>
      </c>
      <c r="F538" s="278" t="str">
        <f t="shared" si="26"/>
        <v>是</v>
      </c>
      <c r="G538" s="479" t="str">
        <f t="shared" si="24"/>
        <v>款</v>
      </c>
    </row>
    <row r="539" ht="44.1" customHeight="1" spans="1:7">
      <c r="A539" s="486">
        <v>2080101</v>
      </c>
      <c r="B539" s="487" t="s">
        <v>139</v>
      </c>
      <c r="C539" s="301">
        <v>422</v>
      </c>
      <c r="D539" s="301">
        <v>414</v>
      </c>
      <c r="E539" s="492">
        <f t="shared" si="25"/>
        <v>-0.019</v>
      </c>
      <c r="F539" s="278" t="str">
        <f t="shared" si="26"/>
        <v>是</v>
      </c>
      <c r="G539" s="479" t="str">
        <f t="shared" si="24"/>
        <v>项</v>
      </c>
    </row>
    <row r="540" ht="36" hidden="1" customHeight="1" spans="1:7">
      <c r="A540" s="486">
        <v>2080102</v>
      </c>
      <c r="B540" s="487" t="s">
        <v>140</v>
      </c>
      <c r="C540" s="488">
        <v>0</v>
      </c>
      <c r="D540" s="488">
        <v>0</v>
      </c>
      <c r="E540" s="493" t="str">
        <f t="shared" si="25"/>
        <v/>
      </c>
      <c r="F540" s="278" t="str">
        <f t="shared" si="26"/>
        <v>否</v>
      </c>
      <c r="G540" s="479" t="str">
        <f t="shared" si="24"/>
        <v>项</v>
      </c>
    </row>
    <row r="541" ht="44.1" hidden="1" customHeight="1" spans="1:7">
      <c r="A541" s="486">
        <v>2080103</v>
      </c>
      <c r="B541" s="487" t="s">
        <v>141</v>
      </c>
      <c r="C541" s="488">
        <v>0</v>
      </c>
      <c r="D541" s="488">
        <v>0</v>
      </c>
      <c r="E541" s="493" t="str">
        <f t="shared" si="25"/>
        <v/>
      </c>
      <c r="F541" s="278" t="str">
        <f t="shared" si="26"/>
        <v>否</v>
      </c>
      <c r="G541" s="479" t="str">
        <f t="shared" si="24"/>
        <v>项</v>
      </c>
    </row>
    <row r="542" ht="36" hidden="1" customHeight="1" spans="1:7">
      <c r="A542" s="486">
        <v>2080104</v>
      </c>
      <c r="B542" s="487" t="s">
        <v>485</v>
      </c>
      <c r="C542" s="488">
        <v>0</v>
      </c>
      <c r="D542" s="488">
        <v>0</v>
      </c>
      <c r="E542" s="493" t="str">
        <f t="shared" si="25"/>
        <v/>
      </c>
      <c r="F542" s="278" t="str">
        <f t="shared" si="26"/>
        <v>否</v>
      </c>
      <c r="G542" s="479" t="str">
        <f t="shared" si="24"/>
        <v>项</v>
      </c>
    </row>
    <row r="543" ht="44.1" hidden="1" customHeight="1" spans="1:7">
      <c r="A543" s="486">
        <v>2080105</v>
      </c>
      <c r="B543" s="487" t="s">
        <v>486</v>
      </c>
      <c r="C543" s="488">
        <v>0</v>
      </c>
      <c r="D543" s="488">
        <v>0</v>
      </c>
      <c r="E543" s="493" t="str">
        <f t="shared" si="25"/>
        <v/>
      </c>
      <c r="F543" s="278" t="str">
        <f t="shared" si="26"/>
        <v>否</v>
      </c>
      <c r="G543" s="479" t="str">
        <f t="shared" si="24"/>
        <v>项</v>
      </c>
    </row>
    <row r="544" ht="36" customHeight="1" spans="1:7">
      <c r="A544" s="486">
        <v>2080106</v>
      </c>
      <c r="B544" s="487" t="s">
        <v>487</v>
      </c>
      <c r="C544" s="301">
        <v>135</v>
      </c>
      <c r="D544" s="301">
        <v>136</v>
      </c>
      <c r="E544" s="492">
        <f t="shared" si="25"/>
        <v>0.0074</v>
      </c>
      <c r="F544" s="278" t="str">
        <f t="shared" si="26"/>
        <v>是</v>
      </c>
      <c r="G544" s="479" t="str">
        <f t="shared" si="24"/>
        <v>项</v>
      </c>
    </row>
    <row r="545" ht="44.1" hidden="1" customHeight="1" spans="1:7">
      <c r="A545" s="486">
        <v>2080107</v>
      </c>
      <c r="B545" s="487" t="s">
        <v>488</v>
      </c>
      <c r="C545" s="488">
        <v>0</v>
      </c>
      <c r="D545" s="488">
        <v>0</v>
      </c>
      <c r="E545" s="493" t="str">
        <f t="shared" si="25"/>
        <v/>
      </c>
      <c r="F545" s="278" t="str">
        <f t="shared" si="26"/>
        <v>否</v>
      </c>
      <c r="G545" s="479" t="str">
        <f t="shared" si="24"/>
        <v>项</v>
      </c>
    </row>
    <row r="546" ht="36" hidden="1" customHeight="1" spans="1:7">
      <c r="A546" s="486">
        <v>2080108</v>
      </c>
      <c r="B546" s="487" t="s">
        <v>179</v>
      </c>
      <c r="C546" s="488">
        <v>0</v>
      </c>
      <c r="D546" s="488">
        <v>0</v>
      </c>
      <c r="E546" s="493" t="str">
        <f t="shared" si="25"/>
        <v/>
      </c>
      <c r="F546" s="278" t="str">
        <f t="shared" si="26"/>
        <v>否</v>
      </c>
      <c r="G546" s="479" t="str">
        <f t="shared" si="24"/>
        <v>项</v>
      </c>
    </row>
    <row r="547" ht="44.1" customHeight="1" spans="1:7">
      <c r="A547" s="486">
        <v>2080109</v>
      </c>
      <c r="B547" s="487" t="s">
        <v>489</v>
      </c>
      <c r="C547" s="301">
        <v>295</v>
      </c>
      <c r="D547" s="301">
        <v>261</v>
      </c>
      <c r="E547" s="492">
        <f t="shared" si="25"/>
        <v>-0.1153</v>
      </c>
      <c r="F547" s="278" t="str">
        <f t="shared" si="26"/>
        <v>是</v>
      </c>
      <c r="G547" s="479" t="str">
        <f t="shared" si="24"/>
        <v>项</v>
      </c>
    </row>
    <row r="548" ht="44.1" hidden="1" customHeight="1" spans="1:7">
      <c r="A548" s="486">
        <v>2080110</v>
      </c>
      <c r="B548" s="487" t="s">
        <v>490</v>
      </c>
      <c r="C548" s="488">
        <v>0</v>
      </c>
      <c r="D548" s="488">
        <v>0</v>
      </c>
      <c r="E548" s="493" t="str">
        <f t="shared" si="25"/>
        <v/>
      </c>
      <c r="F548" s="278" t="str">
        <f t="shared" si="26"/>
        <v>否</v>
      </c>
      <c r="G548" s="479" t="str">
        <f t="shared" si="24"/>
        <v>项</v>
      </c>
    </row>
    <row r="549" ht="44.1" hidden="1" customHeight="1" spans="1:7">
      <c r="A549" s="486">
        <v>2080111</v>
      </c>
      <c r="B549" s="487" t="s">
        <v>491</v>
      </c>
      <c r="C549" s="488">
        <v>0</v>
      </c>
      <c r="D549" s="488">
        <v>0</v>
      </c>
      <c r="E549" s="493" t="str">
        <f t="shared" si="25"/>
        <v/>
      </c>
      <c r="F549" s="278" t="str">
        <f t="shared" si="26"/>
        <v>否</v>
      </c>
      <c r="G549" s="479" t="str">
        <f t="shared" si="24"/>
        <v>项</v>
      </c>
    </row>
    <row r="550" ht="44.1" hidden="1" customHeight="1" spans="1:7">
      <c r="A550" s="486">
        <v>2080112</v>
      </c>
      <c r="B550" s="487" t="s">
        <v>492</v>
      </c>
      <c r="C550" s="488">
        <v>0</v>
      </c>
      <c r="D550" s="488">
        <v>0</v>
      </c>
      <c r="E550" s="493" t="str">
        <f t="shared" si="25"/>
        <v/>
      </c>
      <c r="F550" s="278" t="str">
        <f t="shared" si="26"/>
        <v>否</v>
      </c>
      <c r="G550" s="479" t="str">
        <f t="shared" si="24"/>
        <v>项</v>
      </c>
    </row>
    <row r="551" ht="36" hidden="1" customHeight="1" spans="1:7">
      <c r="A551" s="494">
        <v>2080113</v>
      </c>
      <c r="B551" s="504" t="s">
        <v>493</v>
      </c>
      <c r="C551" s="488">
        <v>0</v>
      </c>
      <c r="D551" s="488">
        <v>0</v>
      </c>
      <c r="E551" s="493" t="str">
        <f t="shared" si="25"/>
        <v/>
      </c>
      <c r="F551" s="278" t="str">
        <f t="shared" si="26"/>
        <v>否</v>
      </c>
      <c r="G551" s="479" t="str">
        <f t="shared" si="24"/>
        <v>项</v>
      </c>
    </row>
    <row r="552" ht="36" hidden="1" customHeight="1" spans="1:7">
      <c r="A552" s="494">
        <v>2080114</v>
      </c>
      <c r="B552" s="504" t="s">
        <v>494</v>
      </c>
      <c r="C552" s="488">
        <v>0</v>
      </c>
      <c r="D552" s="488">
        <v>0</v>
      </c>
      <c r="E552" s="493" t="str">
        <f t="shared" si="25"/>
        <v/>
      </c>
      <c r="F552" s="278" t="str">
        <f t="shared" si="26"/>
        <v>否</v>
      </c>
      <c r="G552" s="479" t="str">
        <f t="shared" si="24"/>
        <v>项</v>
      </c>
    </row>
    <row r="553" ht="44.1" hidden="1" customHeight="1" spans="1:7">
      <c r="A553" s="494">
        <v>2080115</v>
      </c>
      <c r="B553" s="504" t="s">
        <v>495</v>
      </c>
      <c r="C553" s="488">
        <v>0</v>
      </c>
      <c r="D553" s="488">
        <v>0</v>
      </c>
      <c r="E553" s="493" t="str">
        <f t="shared" si="25"/>
        <v/>
      </c>
      <c r="F553" s="278" t="str">
        <f t="shared" si="26"/>
        <v>否</v>
      </c>
      <c r="G553" s="479" t="str">
        <f t="shared" si="24"/>
        <v>项</v>
      </c>
    </row>
    <row r="554" ht="44.1" hidden="1" customHeight="1" spans="1:7">
      <c r="A554" s="494">
        <v>2080116</v>
      </c>
      <c r="B554" s="504" t="s">
        <v>496</v>
      </c>
      <c r="C554" s="488">
        <v>0</v>
      </c>
      <c r="D554" s="488">
        <v>0</v>
      </c>
      <c r="E554" s="493" t="str">
        <f t="shared" si="25"/>
        <v/>
      </c>
      <c r="F554" s="278" t="str">
        <f t="shared" si="26"/>
        <v>否</v>
      </c>
      <c r="G554" s="479" t="str">
        <f t="shared" si="24"/>
        <v>项</v>
      </c>
    </row>
    <row r="555" ht="36" hidden="1" customHeight="1" spans="1:7">
      <c r="A555" s="494">
        <v>2080150</v>
      </c>
      <c r="B555" s="504" t="s">
        <v>148</v>
      </c>
      <c r="C555" s="488">
        <v>0</v>
      </c>
      <c r="D555" s="488">
        <v>0</v>
      </c>
      <c r="E555" s="493" t="str">
        <f t="shared" si="25"/>
        <v/>
      </c>
      <c r="F555" s="278" t="str">
        <f t="shared" si="26"/>
        <v>否</v>
      </c>
      <c r="G555" s="479" t="str">
        <f t="shared" si="24"/>
        <v>项</v>
      </c>
    </row>
    <row r="556" ht="44.1" customHeight="1" spans="1:7">
      <c r="A556" s="486">
        <v>2080199</v>
      </c>
      <c r="B556" s="487" t="s">
        <v>497</v>
      </c>
      <c r="C556" s="301">
        <v>0</v>
      </c>
      <c r="D556" s="301">
        <v>87</v>
      </c>
      <c r="E556" s="492" t="str">
        <f t="shared" si="25"/>
        <v/>
      </c>
      <c r="F556" s="278" t="str">
        <f t="shared" si="26"/>
        <v>是</v>
      </c>
      <c r="G556" s="479" t="str">
        <f t="shared" si="24"/>
        <v>项</v>
      </c>
    </row>
    <row r="557" ht="44.1" customHeight="1" spans="1:7">
      <c r="A557" s="485">
        <v>20802</v>
      </c>
      <c r="B557" s="303" t="s">
        <v>498</v>
      </c>
      <c r="C557" s="294">
        <v>520</v>
      </c>
      <c r="D557" s="294">
        <v>782</v>
      </c>
      <c r="E557" s="492">
        <f t="shared" si="25"/>
        <v>0.5038</v>
      </c>
      <c r="F557" s="278" t="str">
        <f t="shared" si="26"/>
        <v>是</v>
      </c>
      <c r="G557" s="479" t="str">
        <f t="shared" si="24"/>
        <v>款</v>
      </c>
    </row>
    <row r="558" ht="44.1" customHeight="1" spans="1:7">
      <c r="A558" s="486">
        <v>2080201</v>
      </c>
      <c r="B558" s="487" t="s">
        <v>139</v>
      </c>
      <c r="C558" s="301">
        <v>516</v>
      </c>
      <c r="D558" s="301">
        <v>526</v>
      </c>
      <c r="E558" s="492">
        <f t="shared" si="25"/>
        <v>0.0194</v>
      </c>
      <c r="F558" s="278" t="str">
        <f t="shared" si="26"/>
        <v>是</v>
      </c>
      <c r="G558" s="479" t="str">
        <f t="shared" si="24"/>
        <v>项</v>
      </c>
    </row>
    <row r="559" ht="36" hidden="1" customHeight="1" spans="1:7">
      <c r="A559" s="486">
        <v>2080202</v>
      </c>
      <c r="B559" s="487" t="s">
        <v>140</v>
      </c>
      <c r="C559" s="488">
        <v>0</v>
      </c>
      <c r="D559" s="488">
        <v>0</v>
      </c>
      <c r="E559" s="493" t="str">
        <f t="shared" si="25"/>
        <v/>
      </c>
      <c r="F559" s="278" t="str">
        <f t="shared" si="26"/>
        <v>否</v>
      </c>
      <c r="G559" s="479" t="str">
        <f t="shared" si="24"/>
        <v>项</v>
      </c>
    </row>
    <row r="560" ht="44.1" hidden="1" customHeight="1" spans="1:7">
      <c r="A560" s="486">
        <v>2080203</v>
      </c>
      <c r="B560" s="487" t="s">
        <v>141</v>
      </c>
      <c r="C560" s="488">
        <v>0</v>
      </c>
      <c r="D560" s="488">
        <v>0</v>
      </c>
      <c r="E560" s="493" t="str">
        <f t="shared" si="25"/>
        <v/>
      </c>
      <c r="F560" s="278" t="str">
        <f t="shared" si="26"/>
        <v>否</v>
      </c>
      <c r="G560" s="479" t="str">
        <f t="shared" si="24"/>
        <v>项</v>
      </c>
    </row>
    <row r="561" ht="44.1" customHeight="1" spans="1:7">
      <c r="A561" s="486">
        <v>2080206</v>
      </c>
      <c r="B561" s="487" t="s">
        <v>499</v>
      </c>
      <c r="C561" s="301">
        <v>0</v>
      </c>
      <c r="D561" s="301">
        <v>3</v>
      </c>
      <c r="E561" s="492" t="str">
        <f t="shared" si="25"/>
        <v/>
      </c>
      <c r="F561" s="278" t="str">
        <f t="shared" si="26"/>
        <v>是</v>
      </c>
      <c r="G561" s="479" t="str">
        <f t="shared" si="24"/>
        <v>项</v>
      </c>
    </row>
    <row r="562" ht="44.1" customHeight="1" spans="1:7">
      <c r="A562" s="486">
        <v>2080207</v>
      </c>
      <c r="B562" s="487" t="s">
        <v>500</v>
      </c>
      <c r="C562" s="301">
        <v>0</v>
      </c>
      <c r="D562" s="301">
        <v>6</v>
      </c>
      <c r="E562" s="492" t="str">
        <f t="shared" si="25"/>
        <v/>
      </c>
      <c r="F562" s="278" t="str">
        <f t="shared" si="26"/>
        <v>是</v>
      </c>
      <c r="G562" s="479" t="str">
        <f t="shared" si="24"/>
        <v>项</v>
      </c>
    </row>
    <row r="563" ht="44.1" hidden="1" customHeight="1" spans="1:7">
      <c r="A563" s="486">
        <v>2080208</v>
      </c>
      <c r="B563" s="487" t="s">
        <v>501</v>
      </c>
      <c r="C563" s="488">
        <v>0</v>
      </c>
      <c r="D563" s="488">
        <v>0</v>
      </c>
      <c r="E563" s="493" t="str">
        <f t="shared" si="25"/>
        <v/>
      </c>
      <c r="F563" s="278" t="str">
        <f t="shared" si="26"/>
        <v>否</v>
      </c>
      <c r="G563" s="479" t="str">
        <f t="shared" si="24"/>
        <v>项</v>
      </c>
    </row>
    <row r="564" ht="44.1" customHeight="1" spans="1:6">
      <c r="A564" s="486">
        <v>2080209</v>
      </c>
      <c r="B564" s="487" t="s">
        <v>502</v>
      </c>
      <c r="C564" s="301"/>
      <c r="D564" s="301">
        <v>16</v>
      </c>
      <c r="E564" s="492" t="str">
        <f t="shared" si="25"/>
        <v/>
      </c>
      <c r="F564" s="278" t="str">
        <f t="shared" si="26"/>
        <v>是</v>
      </c>
    </row>
    <row r="565" ht="44.1" customHeight="1" spans="1:7">
      <c r="A565" s="486">
        <v>2080299</v>
      </c>
      <c r="B565" s="487" t="s">
        <v>503</v>
      </c>
      <c r="C565" s="301">
        <v>4</v>
      </c>
      <c r="D565" s="301">
        <v>231</v>
      </c>
      <c r="E565" s="492">
        <f t="shared" si="25"/>
        <v>56.75</v>
      </c>
      <c r="F565" s="278" t="str">
        <f t="shared" si="26"/>
        <v>是</v>
      </c>
      <c r="G565" s="479" t="str">
        <f t="shared" ref="G565:G628" si="27">IF(LEN(A565)=3,"类",IF(LEN(A565)=5,"款","项"))</f>
        <v>项</v>
      </c>
    </row>
    <row r="566" ht="36" hidden="1" customHeight="1" spans="1:7">
      <c r="A566" s="485">
        <v>20804</v>
      </c>
      <c r="B566" s="303" t="s">
        <v>504</v>
      </c>
      <c r="C566" s="312">
        <f>SUM(C567:C567)</f>
        <v>0</v>
      </c>
      <c r="D566" s="312">
        <f>((((SUM(D567:D567))+0)+0)+0)+0</f>
        <v>0</v>
      </c>
      <c r="E566" s="493" t="str">
        <f t="shared" si="25"/>
        <v/>
      </c>
      <c r="F566" s="278" t="str">
        <f t="shared" si="26"/>
        <v>否</v>
      </c>
      <c r="G566" s="479" t="str">
        <f t="shared" si="27"/>
        <v>款</v>
      </c>
    </row>
    <row r="567" ht="36" hidden="1" customHeight="1" spans="1:7">
      <c r="A567" s="486">
        <v>2080402</v>
      </c>
      <c r="B567" s="487" t="s">
        <v>505</v>
      </c>
      <c r="C567" s="488">
        <v>0</v>
      </c>
      <c r="D567" s="488">
        <v>0</v>
      </c>
      <c r="E567" s="493" t="str">
        <f t="shared" si="25"/>
        <v/>
      </c>
      <c r="F567" s="278" t="str">
        <f t="shared" si="26"/>
        <v>否</v>
      </c>
      <c r="G567" s="479" t="str">
        <f t="shared" si="27"/>
        <v>项</v>
      </c>
    </row>
    <row r="568" ht="44.1" customHeight="1" spans="1:7">
      <c r="A568" s="485">
        <v>20805</v>
      </c>
      <c r="B568" s="303" t="s">
        <v>506</v>
      </c>
      <c r="C568" s="294">
        <v>25870</v>
      </c>
      <c r="D568" s="294">
        <v>23093</v>
      </c>
      <c r="E568" s="492">
        <f t="shared" si="25"/>
        <v>-0.1073</v>
      </c>
      <c r="F568" s="278" t="str">
        <f t="shared" si="26"/>
        <v>是</v>
      </c>
      <c r="G568" s="479" t="str">
        <f t="shared" si="27"/>
        <v>款</v>
      </c>
    </row>
    <row r="569" ht="44.1" customHeight="1" spans="1:7">
      <c r="A569" s="486">
        <v>2080501</v>
      </c>
      <c r="B569" s="487" t="s">
        <v>507</v>
      </c>
      <c r="C569" s="301">
        <v>1099</v>
      </c>
      <c r="D569" s="301">
        <v>59</v>
      </c>
      <c r="E569" s="492">
        <f t="shared" si="25"/>
        <v>-0.9463</v>
      </c>
      <c r="F569" s="278" t="str">
        <f t="shared" si="26"/>
        <v>是</v>
      </c>
      <c r="G569" s="479" t="str">
        <f t="shared" si="27"/>
        <v>项</v>
      </c>
    </row>
    <row r="570" ht="44.1" customHeight="1" spans="1:7">
      <c r="A570" s="486">
        <v>2080502</v>
      </c>
      <c r="B570" s="487" t="s">
        <v>508</v>
      </c>
      <c r="C570" s="301">
        <v>6120</v>
      </c>
      <c r="D570" s="301">
        <v>3042</v>
      </c>
      <c r="E570" s="492">
        <f t="shared" si="25"/>
        <v>-0.5029</v>
      </c>
      <c r="F570" s="278" t="str">
        <f t="shared" si="26"/>
        <v>是</v>
      </c>
      <c r="G570" s="479" t="str">
        <f t="shared" si="27"/>
        <v>项</v>
      </c>
    </row>
    <row r="571" ht="44.1" hidden="1" customHeight="1" spans="1:7">
      <c r="A571" s="486">
        <v>2080503</v>
      </c>
      <c r="B571" s="487" t="s">
        <v>509</v>
      </c>
      <c r="C571" s="488">
        <v>0</v>
      </c>
      <c r="D571" s="488">
        <v>0</v>
      </c>
      <c r="E571" s="493" t="str">
        <f t="shared" si="25"/>
        <v/>
      </c>
      <c r="F571" s="278" t="str">
        <f t="shared" si="26"/>
        <v>否</v>
      </c>
      <c r="G571" s="479" t="str">
        <f t="shared" si="27"/>
        <v>项</v>
      </c>
    </row>
    <row r="572" ht="44.1" customHeight="1" spans="1:7">
      <c r="A572" s="486">
        <v>2080505</v>
      </c>
      <c r="B572" s="487" t="s">
        <v>510</v>
      </c>
      <c r="C572" s="301">
        <v>13908</v>
      </c>
      <c r="D572" s="301">
        <v>13334</v>
      </c>
      <c r="E572" s="492">
        <f t="shared" si="25"/>
        <v>-0.0413</v>
      </c>
      <c r="F572" s="278" t="str">
        <f t="shared" si="26"/>
        <v>是</v>
      </c>
      <c r="G572" s="479" t="str">
        <f t="shared" si="27"/>
        <v>项</v>
      </c>
    </row>
    <row r="573" ht="44.1" customHeight="1" spans="1:7">
      <c r="A573" s="486">
        <v>2080506</v>
      </c>
      <c r="B573" s="487" t="s">
        <v>511</v>
      </c>
      <c r="C573" s="301">
        <v>2500</v>
      </c>
      <c r="D573" s="301">
        <v>1900</v>
      </c>
      <c r="E573" s="492">
        <f t="shared" si="25"/>
        <v>-0.24</v>
      </c>
      <c r="F573" s="278" t="str">
        <f t="shared" si="26"/>
        <v>是</v>
      </c>
      <c r="G573" s="479" t="str">
        <f t="shared" si="27"/>
        <v>项</v>
      </c>
    </row>
    <row r="574" ht="44.1" customHeight="1" spans="1:7">
      <c r="A574" s="486">
        <v>2080507</v>
      </c>
      <c r="B574" s="487" t="s">
        <v>512</v>
      </c>
      <c r="C574" s="301">
        <v>2243</v>
      </c>
      <c r="D574" s="301">
        <v>4725</v>
      </c>
      <c r="E574" s="492">
        <f t="shared" si="25"/>
        <v>1.1066</v>
      </c>
      <c r="F574" s="278" t="str">
        <f t="shared" si="26"/>
        <v>是</v>
      </c>
      <c r="G574" s="479" t="str">
        <f t="shared" si="27"/>
        <v>项</v>
      </c>
    </row>
    <row r="575" ht="36" hidden="1" customHeight="1" spans="1:7">
      <c r="A575" s="494">
        <v>2080508</v>
      </c>
      <c r="B575" s="504" t="s">
        <v>513</v>
      </c>
      <c r="C575" s="488">
        <v>0</v>
      </c>
      <c r="D575" s="488">
        <v>0</v>
      </c>
      <c r="E575" s="493" t="str">
        <f t="shared" si="25"/>
        <v/>
      </c>
      <c r="F575" s="278" t="str">
        <f t="shared" si="26"/>
        <v>否</v>
      </c>
      <c r="G575" s="479" t="str">
        <f t="shared" si="27"/>
        <v>项</v>
      </c>
    </row>
    <row r="576" ht="44.1" customHeight="1" spans="1:7">
      <c r="A576" s="486">
        <v>2080599</v>
      </c>
      <c r="B576" s="487" t="s">
        <v>514</v>
      </c>
      <c r="C576" s="301">
        <v>0</v>
      </c>
      <c r="D576" s="301">
        <v>33</v>
      </c>
      <c r="E576" s="492" t="str">
        <f t="shared" si="25"/>
        <v/>
      </c>
      <c r="F576" s="278" t="str">
        <f t="shared" si="26"/>
        <v>是</v>
      </c>
      <c r="G576" s="479" t="str">
        <f t="shared" si="27"/>
        <v>项</v>
      </c>
    </row>
    <row r="577" ht="36" hidden="1" customHeight="1" spans="1:7">
      <c r="A577" s="485">
        <v>20806</v>
      </c>
      <c r="B577" s="303" t="s">
        <v>515</v>
      </c>
      <c r="C577" s="309">
        <f>SUM(C578:C580)</f>
        <v>0</v>
      </c>
      <c r="D577" s="309">
        <f>((((SUM(D578:D580))+0)+0)+0)+0</f>
        <v>0</v>
      </c>
      <c r="E577" s="493" t="str">
        <f t="shared" si="25"/>
        <v/>
      </c>
      <c r="F577" s="278" t="str">
        <f t="shared" si="26"/>
        <v>否</v>
      </c>
      <c r="G577" s="479" t="str">
        <f t="shared" si="27"/>
        <v>款</v>
      </c>
    </row>
    <row r="578" ht="36" hidden="1" customHeight="1" spans="1:7">
      <c r="A578" s="486">
        <v>2080601</v>
      </c>
      <c r="B578" s="487" t="s">
        <v>516</v>
      </c>
      <c r="C578" s="488">
        <v>0</v>
      </c>
      <c r="D578" s="488">
        <v>0</v>
      </c>
      <c r="E578" s="493" t="str">
        <f t="shared" si="25"/>
        <v/>
      </c>
      <c r="F578" s="278" t="str">
        <f t="shared" si="26"/>
        <v>否</v>
      </c>
      <c r="G578" s="479" t="str">
        <f t="shared" si="27"/>
        <v>项</v>
      </c>
    </row>
    <row r="579" ht="36" hidden="1" customHeight="1" spans="1:7">
      <c r="A579" s="486">
        <v>2080602</v>
      </c>
      <c r="B579" s="487" t="s">
        <v>517</v>
      </c>
      <c r="C579" s="488">
        <v>0</v>
      </c>
      <c r="D579" s="488">
        <v>0</v>
      </c>
      <c r="E579" s="493" t="str">
        <f t="shared" si="25"/>
        <v/>
      </c>
      <c r="F579" s="278" t="str">
        <f t="shared" si="26"/>
        <v>否</v>
      </c>
      <c r="G579" s="479" t="str">
        <f t="shared" si="27"/>
        <v>项</v>
      </c>
    </row>
    <row r="580" ht="36" hidden="1" customHeight="1" spans="1:7">
      <c r="A580" s="486">
        <v>2080699</v>
      </c>
      <c r="B580" s="487" t="s">
        <v>518</v>
      </c>
      <c r="C580" s="488">
        <v>0</v>
      </c>
      <c r="D580" s="488">
        <v>0</v>
      </c>
      <c r="E580" s="493" t="str">
        <f t="shared" ref="E580:E643" si="28">IF(C580&gt;0,D580/C580-1,IF(C580&lt;0,-(D580/C580-1),""))</f>
        <v/>
      </c>
      <c r="F580" s="278" t="str">
        <f t="shared" ref="F580:F643" si="29">IF(LEN(A580)=3,"是",IF(B580&lt;&gt;"",IF(SUM(C580:D580)&lt;&gt;0,"是","否"),"是"))</f>
        <v>否</v>
      </c>
      <c r="G580" s="479" t="str">
        <f t="shared" si="27"/>
        <v>项</v>
      </c>
    </row>
    <row r="581" ht="44.1" customHeight="1" spans="1:7">
      <c r="A581" s="485">
        <v>20807</v>
      </c>
      <c r="B581" s="303" t="s">
        <v>519</v>
      </c>
      <c r="C581" s="294">
        <v>711</v>
      </c>
      <c r="D581" s="294">
        <v>1296</v>
      </c>
      <c r="E581" s="492">
        <f t="shared" si="28"/>
        <v>0.8228</v>
      </c>
      <c r="F581" s="278" t="str">
        <f t="shared" si="29"/>
        <v>是</v>
      </c>
      <c r="G581" s="479" t="str">
        <f t="shared" si="27"/>
        <v>款</v>
      </c>
    </row>
    <row r="582" ht="44.1" hidden="1" customHeight="1" spans="1:7">
      <c r="A582" s="486">
        <v>2080701</v>
      </c>
      <c r="B582" s="487" t="s">
        <v>520</v>
      </c>
      <c r="C582" s="488">
        <v>0</v>
      </c>
      <c r="D582" s="488">
        <v>0</v>
      </c>
      <c r="E582" s="493" t="str">
        <f t="shared" si="28"/>
        <v/>
      </c>
      <c r="F582" s="278" t="str">
        <f t="shared" si="29"/>
        <v>否</v>
      </c>
      <c r="G582" s="479" t="str">
        <f t="shared" si="27"/>
        <v>项</v>
      </c>
    </row>
    <row r="583" ht="36" customHeight="1" spans="1:7">
      <c r="A583" s="486">
        <v>2080702</v>
      </c>
      <c r="B583" s="487" t="s">
        <v>521</v>
      </c>
      <c r="C583" s="301">
        <v>0</v>
      </c>
      <c r="D583" s="301">
        <v>209</v>
      </c>
      <c r="E583" s="492" t="str">
        <f t="shared" si="28"/>
        <v/>
      </c>
      <c r="F583" s="278" t="str">
        <f t="shared" si="29"/>
        <v>是</v>
      </c>
      <c r="G583" s="479" t="str">
        <f t="shared" si="27"/>
        <v>项</v>
      </c>
    </row>
    <row r="584" ht="36" hidden="1" customHeight="1" spans="1:7">
      <c r="A584" s="486">
        <v>2080704</v>
      </c>
      <c r="B584" s="487" t="s">
        <v>522</v>
      </c>
      <c r="C584" s="488">
        <v>0</v>
      </c>
      <c r="D584" s="488">
        <v>0</v>
      </c>
      <c r="E584" s="493" t="str">
        <f t="shared" si="28"/>
        <v/>
      </c>
      <c r="F584" s="278" t="str">
        <f t="shared" si="29"/>
        <v>否</v>
      </c>
      <c r="G584" s="479" t="str">
        <f t="shared" si="27"/>
        <v>项</v>
      </c>
    </row>
    <row r="585" ht="36" hidden="1" customHeight="1" spans="1:7">
      <c r="A585" s="486">
        <v>2080705</v>
      </c>
      <c r="B585" s="487" t="s">
        <v>523</v>
      </c>
      <c r="C585" s="488">
        <v>0</v>
      </c>
      <c r="D585" s="488">
        <v>0</v>
      </c>
      <c r="E585" s="493" t="str">
        <f t="shared" si="28"/>
        <v/>
      </c>
      <c r="F585" s="278" t="str">
        <f t="shared" si="29"/>
        <v>否</v>
      </c>
      <c r="G585" s="479" t="str">
        <f t="shared" si="27"/>
        <v>项</v>
      </c>
    </row>
    <row r="586" ht="36" hidden="1" customHeight="1" spans="1:7">
      <c r="A586" s="486">
        <v>2080709</v>
      </c>
      <c r="B586" s="487" t="s">
        <v>524</v>
      </c>
      <c r="C586" s="488">
        <v>0</v>
      </c>
      <c r="D586" s="488">
        <v>0</v>
      </c>
      <c r="E586" s="493" t="str">
        <f t="shared" si="28"/>
        <v/>
      </c>
      <c r="F586" s="278" t="str">
        <f t="shared" si="29"/>
        <v>否</v>
      </c>
      <c r="G586" s="479" t="str">
        <f t="shared" si="27"/>
        <v>项</v>
      </c>
    </row>
    <row r="587" ht="36" hidden="1" customHeight="1" spans="1:7">
      <c r="A587" s="486">
        <v>2080711</v>
      </c>
      <c r="B587" s="487" t="s">
        <v>525</v>
      </c>
      <c r="C587" s="488">
        <v>0</v>
      </c>
      <c r="D587" s="488">
        <v>0</v>
      </c>
      <c r="E587" s="493" t="str">
        <f t="shared" si="28"/>
        <v/>
      </c>
      <c r="F587" s="278" t="str">
        <f t="shared" si="29"/>
        <v>否</v>
      </c>
      <c r="G587" s="479" t="str">
        <f t="shared" si="27"/>
        <v>项</v>
      </c>
    </row>
    <row r="588" ht="36" hidden="1" customHeight="1" spans="1:7">
      <c r="A588" s="486">
        <v>2080712</v>
      </c>
      <c r="B588" s="487" t="s">
        <v>526</v>
      </c>
      <c r="C588" s="488">
        <v>0</v>
      </c>
      <c r="D588" s="488">
        <v>0</v>
      </c>
      <c r="E588" s="493" t="str">
        <f t="shared" si="28"/>
        <v/>
      </c>
      <c r="F588" s="278" t="str">
        <f t="shared" si="29"/>
        <v>否</v>
      </c>
      <c r="G588" s="479" t="str">
        <f t="shared" si="27"/>
        <v>项</v>
      </c>
    </row>
    <row r="589" ht="36" hidden="1" customHeight="1" spans="1:7">
      <c r="A589" s="486">
        <v>2080713</v>
      </c>
      <c r="B589" s="487" t="s">
        <v>527</v>
      </c>
      <c r="C589" s="488">
        <v>0</v>
      </c>
      <c r="D589" s="488">
        <v>0</v>
      </c>
      <c r="E589" s="493" t="str">
        <f t="shared" si="28"/>
        <v/>
      </c>
      <c r="F589" s="278" t="str">
        <f t="shared" si="29"/>
        <v>否</v>
      </c>
      <c r="G589" s="479" t="str">
        <f t="shared" si="27"/>
        <v>项</v>
      </c>
    </row>
    <row r="590" ht="44.1" customHeight="1" spans="1:7">
      <c r="A590" s="486">
        <v>2080799</v>
      </c>
      <c r="B590" s="487" t="s">
        <v>528</v>
      </c>
      <c r="C590" s="301">
        <v>711</v>
      </c>
      <c r="D590" s="301">
        <v>1087</v>
      </c>
      <c r="E590" s="492">
        <f t="shared" si="28"/>
        <v>0.5288</v>
      </c>
      <c r="F590" s="278" t="str">
        <f t="shared" si="29"/>
        <v>是</v>
      </c>
      <c r="G590" s="479" t="str">
        <f t="shared" si="27"/>
        <v>项</v>
      </c>
    </row>
    <row r="591" ht="44.1" customHeight="1" spans="1:7">
      <c r="A591" s="485">
        <v>20808</v>
      </c>
      <c r="B591" s="303" t="s">
        <v>529</v>
      </c>
      <c r="C591" s="294">
        <v>2687</v>
      </c>
      <c r="D591" s="294">
        <v>4299</v>
      </c>
      <c r="E591" s="492">
        <f t="shared" si="28"/>
        <v>0.5999</v>
      </c>
      <c r="F591" s="278" t="str">
        <f t="shared" si="29"/>
        <v>是</v>
      </c>
      <c r="G591" s="479" t="str">
        <f t="shared" si="27"/>
        <v>款</v>
      </c>
    </row>
    <row r="592" ht="44.1" customHeight="1" spans="1:7">
      <c r="A592" s="486">
        <v>2080801</v>
      </c>
      <c r="B592" s="487" t="s">
        <v>530</v>
      </c>
      <c r="C592" s="301">
        <v>1125</v>
      </c>
      <c r="D592" s="301">
        <v>855</v>
      </c>
      <c r="E592" s="492">
        <f t="shared" si="28"/>
        <v>-0.24</v>
      </c>
      <c r="F592" s="278" t="str">
        <f t="shared" si="29"/>
        <v>是</v>
      </c>
      <c r="G592" s="479" t="str">
        <f t="shared" si="27"/>
        <v>项</v>
      </c>
    </row>
    <row r="593" ht="36" customHeight="1" spans="1:7">
      <c r="A593" s="486">
        <v>2080802</v>
      </c>
      <c r="B593" s="487" t="s">
        <v>531</v>
      </c>
      <c r="C593" s="301">
        <v>270</v>
      </c>
      <c r="D593" s="301">
        <v>412</v>
      </c>
      <c r="E593" s="492">
        <f t="shared" si="28"/>
        <v>0.5259</v>
      </c>
      <c r="F593" s="278" t="str">
        <f t="shared" si="29"/>
        <v>是</v>
      </c>
      <c r="G593" s="479" t="str">
        <f t="shared" si="27"/>
        <v>项</v>
      </c>
    </row>
    <row r="594" ht="36" customHeight="1" spans="1:7">
      <c r="A594" s="486">
        <v>2080803</v>
      </c>
      <c r="B594" s="487" t="s">
        <v>532</v>
      </c>
      <c r="C594" s="301">
        <v>514</v>
      </c>
      <c r="D594" s="301">
        <v>566</v>
      </c>
      <c r="E594" s="492">
        <f t="shared" si="28"/>
        <v>0.1012</v>
      </c>
      <c r="F594" s="278" t="str">
        <f t="shared" si="29"/>
        <v>是</v>
      </c>
      <c r="G594" s="479" t="str">
        <f t="shared" si="27"/>
        <v>项</v>
      </c>
    </row>
    <row r="595" ht="36" customHeight="1" spans="1:7">
      <c r="A595" s="486">
        <v>2080805</v>
      </c>
      <c r="B595" s="487" t="s">
        <v>533</v>
      </c>
      <c r="C595" s="301">
        <v>220</v>
      </c>
      <c r="D595" s="301">
        <v>334</v>
      </c>
      <c r="E595" s="492">
        <f t="shared" si="28"/>
        <v>0.5182</v>
      </c>
      <c r="F595" s="278" t="str">
        <f t="shared" si="29"/>
        <v>是</v>
      </c>
      <c r="G595" s="479" t="str">
        <f t="shared" si="27"/>
        <v>项</v>
      </c>
    </row>
    <row r="596" ht="36" customHeight="1" spans="1:7">
      <c r="A596" s="486">
        <v>2080806</v>
      </c>
      <c r="B596" s="487" t="s">
        <v>534</v>
      </c>
      <c r="C596" s="301">
        <v>256</v>
      </c>
      <c r="D596" s="301">
        <v>254</v>
      </c>
      <c r="E596" s="492">
        <f t="shared" si="28"/>
        <v>-0.0078</v>
      </c>
      <c r="F596" s="278" t="str">
        <f t="shared" si="29"/>
        <v>是</v>
      </c>
      <c r="G596" s="479" t="str">
        <f t="shared" si="27"/>
        <v>项</v>
      </c>
    </row>
    <row r="597" ht="36" hidden="1" customHeight="1" spans="1:7">
      <c r="A597" s="486">
        <v>2080807</v>
      </c>
      <c r="B597" s="487" t="s">
        <v>535</v>
      </c>
      <c r="C597" s="488">
        <v>0</v>
      </c>
      <c r="D597" s="488">
        <v>0</v>
      </c>
      <c r="E597" s="493" t="str">
        <f t="shared" si="28"/>
        <v/>
      </c>
      <c r="F597" s="278" t="str">
        <f t="shared" si="29"/>
        <v>否</v>
      </c>
      <c r="G597" s="479" t="str">
        <f t="shared" si="27"/>
        <v>项</v>
      </c>
    </row>
    <row r="598" ht="36" customHeight="1" spans="1:7">
      <c r="A598" s="486">
        <v>2080808</v>
      </c>
      <c r="B598" s="487" t="s">
        <v>536</v>
      </c>
      <c r="C598" s="301">
        <v>100</v>
      </c>
      <c r="D598" s="301">
        <v>45</v>
      </c>
      <c r="E598" s="492">
        <f t="shared" si="28"/>
        <v>-0.55</v>
      </c>
      <c r="F598" s="278" t="str">
        <f t="shared" si="29"/>
        <v>是</v>
      </c>
      <c r="G598" s="479" t="str">
        <f t="shared" si="27"/>
        <v>项</v>
      </c>
    </row>
    <row r="599" ht="44.1" customHeight="1" spans="1:7">
      <c r="A599" s="486">
        <v>2080899</v>
      </c>
      <c r="B599" s="487" t="s">
        <v>537</v>
      </c>
      <c r="C599" s="301">
        <v>202</v>
      </c>
      <c r="D599" s="301">
        <v>1833</v>
      </c>
      <c r="E599" s="492">
        <f t="shared" si="28"/>
        <v>8.0743</v>
      </c>
      <c r="F599" s="278" t="str">
        <f t="shared" si="29"/>
        <v>是</v>
      </c>
      <c r="G599" s="479" t="str">
        <f t="shared" si="27"/>
        <v>项</v>
      </c>
    </row>
    <row r="600" ht="44.1" customHeight="1" spans="1:7">
      <c r="A600" s="485">
        <v>20809</v>
      </c>
      <c r="B600" s="303" t="s">
        <v>538</v>
      </c>
      <c r="C600" s="294">
        <v>179</v>
      </c>
      <c r="D600" s="294">
        <v>300</v>
      </c>
      <c r="E600" s="492">
        <f t="shared" si="28"/>
        <v>0.676</v>
      </c>
      <c r="F600" s="278" t="str">
        <f t="shared" si="29"/>
        <v>是</v>
      </c>
      <c r="G600" s="479" t="str">
        <f t="shared" si="27"/>
        <v>款</v>
      </c>
    </row>
    <row r="601" ht="44.1" customHeight="1" spans="1:7">
      <c r="A601" s="486">
        <v>2080901</v>
      </c>
      <c r="B601" s="487" t="s">
        <v>539</v>
      </c>
      <c r="C601" s="301">
        <v>140</v>
      </c>
      <c r="D601" s="301">
        <v>134</v>
      </c>
      <c r="E601" s="492">
        <f t="shared" si="28"/>
        <v>-0.0429</v>
      </c>
      <c r="F601" s="278" t="str">
        <f t="shared" si="29"/>
        <v>是</v>
      </c>
      <c r="G601" s="479" t="str">
        <f t="shared" si="27"/>
        <v>项</v>
      </c>
    </row>
    <row r="602" ht="44.1" customHeight="1" spans="1:7">
      <c r="A602" s="486">
        <v>2080902</v>
      </c>
      <c r="B602" s="487" t="s">
        <v>540</v>
      </c>
      <c r="C602" s="301">
        <v>2</v>
      </c>
      <c r="D602" s="301">
        <v>98</v>
      </c>
      <c r="E602" s="492">
        <f t="shared" si="28"/>
        <v>48</v>
      </c>
      <c r="F602" s="278" t="str">
        <f t="shared" si="29"/>
        <v>是</v>
      </c>
      <c r="G602" s="479" t="str">
        <f t="shared" si="27"/>
        <v>项</v>
      </c>
    </row>
    <row r="603" ht="44.1" customHeight="1" spans="1:7">
      <c r="A603" s="486">
        <v>2080903</v>
      </c>
      <c r="B603" s="487" t="s">
        <v>541</v>
      </c>
      <c r="C603" s="301">
        <v>0</v>
      </c>
      <c r="D603" s="301">
        <v>1</v>
      </c>
      <c r="E603" s="492" t="str">
        <f t="shared" si="28"/>
        <v/>
      </c>
      <c r="F603" s="278" t="str">
        <f t="shared" si="29"/>
        <v>是</v>
      </c>
      <c r="G603" s="479" t="str">
        <f t="shared" si="27"/>
        <v>项</v>
      </c>
    </row>
    <row r="604" ht="36" customHeight="1" spans="1:7">
      <c r="A604" s="486">
        <v>2080904</v>
      </c>
      <c r="B604" s="487" t="s">
        <v>542</v>
      </c>
      <c r="C604" s="301">
        <v>17</v>
      </c>
      <c r="D604" s="301">
        <v>28</v>
      </c>
      <c r="E604" s="492">
        <f t="shared" si="28"/>
        <v>0.6471</v>
      </c>
      <c r="F604" s="278" t="str">
        <f t="shared" si="29"/>
        <v>是</v>
      </c>
      <c r="G604" s="479" t="str">
        <f t="shared" si="27"/>
        <v>项</v>
      </c>
    </row>
    <row r="605" ht="44.1" customHeight="1" spans="1:7">
      <c r="A605" s="486">
        <v>2080905</v>
      </c>
      <c r="B605" s="487" t="s">
        <v>543</v>
      </c>
      <c r="C605" s="301">
        <v>20</v>
      </c>
      <c r="D605" s="301">
        <v>39</v>
      </c>
      <c r="E605" s="492">
        <f t="shared" si="28"/>
        <v>0.95</v>
      </c>
      <c r="F605" s="278" t="str">
        <f t="shared" si="29"/>
        <v>是</v>
      </c>
      <c r="G605" s="479" t="str">
        <f t="shared" si="27"/>
        <v>项</v>
      </c>
    </row>
    <row r="606" ht="44.1" hidden="1" customHeight="1" spans="1:7">
      <c r="A606" s="486">
        <v>2080999</v>
      </c>
      <c r="B606" s="487" t="s">
        <v>544</v>
      </c>
      <c r="C606" s="488">
        <v>0</v>
      </c>
      <c r="D606" s="488">
        <v>0</v>
      </c>
      <c r="E606" s="493" t="str">
        <f t="shared" si="28"/>
        <v/>
      </c>
      <c r="F606" s="278" t="str">
        <f t="shared" si="29"/>
        <v>否</v>
      </c>
      <c r="G606" s="479" t="str">
        <f t="shared" si="27"/>
        <v>项</v>
      </c>
    </row>
    <row r="607" ht="44.1" customHeight="1" spans="1:7">
      <c r="A607" s="485">
        <v>20810</v>
      </c>
      <c r="B607" s="303" t="s">
        <v>545</v>
      </c>
      <c r="C607" s="294">
        <v>2724</v>
      </c>
      <c r="D607" s="294">
        <v>6058</v>
      </c>
      <c r="E607" s="492">
        <f t="shared" si="28"/>
        <v>1.2239</v>
      </c>
      <c r="F607" s="278" t="str">
        <f t="shared" si="29"/>
        <v>是</v>
      </c>
      <c r="G607" s="479" t="str">
        <f t="shared" si="27"/>
        <v>款</v>
      </c>
    </row>
    <row r="608" ht="44.1" customHeight="1" spans="1:7">
      <c r="A608" s="486">
        <v>2081001</v>
      </c>
      <c r="B608" s="487" t="s">
        <v>546</v>
      </c>
      <c r="C608" s="301">
        <v>169</v>
      </c>
      <c r="D608" s="301">
        <v>2495</v>
      </c>
      <c r="E608" s="492">
        <f t="shared" si="28"/>
        <v>13.7633</v>
      </c>
      <c r="F608" s="278" t="str">
        <f t="shared" si="29"/>
        <v>是</v>
      </c>
      <c r="G608" s="479" t="str">
        <f t="shared" si="27"/>
        <v>项</v>
      </c>
    </row>
    <row r="609" ht="36" customHeight="1" spans="1:7">
      <c r="A609" s="486">
        <v>2081002</v>
      </c>
      <c r="B609" s="487" t="s">
        <v>547</v>
      </c>
      <c r="C609" s="301">
        <v>849</v>
      </c>
      <c r="D609" s="301">
        <v>902</v>
      </c>
      <c r="E609" s="492">
        <f t="shared" si="28"/>
        <v>0.0624</v>
      </c>
      <c r="F609" s="278" t="str">
        <f t="shared" si="29"/>
        <v>是</v>
      </c>
      <c r="G609" s="479" t="str">
        <f t="shared" si="27"/>
        <v>项</v>
      </c>
    </row>
    <row r="610" ht="44.1" hidden="1" customHeight="1" spans="1:7">
      <c r="A610" s="486">
        <v>2081003</v>
      </c>
      <c r="B610" s="487" t="s">
        <v>548</v>
      </c>
      <c r="C610" s="488">
        <v>0</v>
      </c>
      <c r="D610" s="488">
        <v>0</v>
      </c>
      <c r="E610" s="493" t="str">
        <f t="shared" si="28"/>
        <v/>
      </c>
      <c r="F610" s="278" t="str">
        <f t="shared" si="29"/>
        <v>否</v>
      </c>
      <c r="G610" s="479" t="str">
        <f t="shared" si="27"/>
        <v>项</v>
      </c>
    </row>
    <row r="611" ht="44.1" customHeight="1" spans="1:7">
      <c r="A611" s="486">
        <v>2081004</v>
      </c>
      <c r="B611" s="487" t="s">
        <v>549</v>
      </c>
      <c r="C611" s="301">
        <v>911</v>
      </c>
      <c r="D611" s="301">
        <v>1020</v>
      </c>
      <c r="E611" s="492">
        <f t="shared" si="28"/>
        <v>0.1196</v>
      </c>
      <c r="F611" s="278" t="str">
        <f t="shared" si="29"/>
        <v>是</v>
      </c>
      <c r="G611" s="479" t="str">
        <f t="shared" si="27"/>
        <v>项</v>
      </c>
    </row>
    <row r="612" ht="36" hidden="1" customHeight="1" spans="1:7">
      <c r="A612" s="486">
        <v>2081005</v>
      </c>
      <c r="B612" s="487" t="s">
        <v>550</v>
      </c>
      <c r="C612" s="488">
        <v>0</v>
      </c>
      <c r="D612" s="488">
        <v>0</v>
      </c>
      <c r="E612" s="493" t="str">
        <f t="shared" si="28"/>
        <v/>
      </c>
      <c r="F612" s="278" t="str">
        <f t="shared" si="29"/>
        <v>否</v>
      </c>
      <c r="G612" s="479" t="str">
        <f t="shared" si="27"/>
        <v>项</v>
      </c>
    </row>
    <row r="613" ht="36" customHeight="1" spans="1:7">
      <c r="A613" s="486">
        <v>2081006</v>
      </c>
      <c r="B613" s="487" t="s">
        <v>551</v>
      </c>
      <c r="C613" s="301">
        <v>795</v>
      </c>
      <c r="D613" s="301">
        <v>1641</v>
      </c>
      <c r="E613" s="492">
        <f t="shared" si="28"/>
        <v>1.0642</v>
      </c>
      <c r="F613" s="278" t="str">
        <f t="shared" si="29"/>
        <v>是</v>
      </c>
      <c r="G613" s="479" t="str">
        <f t="shared" si="27"/>
        <v>项</v>
      </c>
    </row>
    <row r="614" ht="36" hidden="1" customHeight="1" spans="1:7">
      <c r="A614" s="486">
        <v>2081099</v>
      </c>
      <c r="B614" s="487" t="s">
        <v>552</v>
      </c>
      <c r="C614" s="488">
        <v>0</v>
      </c>
      <c r="D614" s="488">
        <v>0</v>
      </c>
      <c r="E614" s="493" t="str">
        <f t="shared" si="28"/>
        <v/>
      </c>
      <c r="F614" s="278" t="str">
        <f t="shared" si="29"/>
        <v>否</v>
      </c>
      <c r="G614" s="479" t="str">
        <f t="shared" si="27"/>
        <v>项</v>
      </c>
    </row>
    <row r="615" ht="44.1" customHeight="1" spans="1:7">
      <c r="A615" s="485">
        <v>20811</v>
      </c>
      <c r="B615" s="303" t="s">
        <v>553</v>
      </c>
      <c r="C615" s="294">
        <v>1815</v>
      </c>
      <c r="D615" s="294">
        <v>2085</v>
      </c>
      <c r="E615" s="492">
        <f t="shared" si="28"/>
        <v>0.1488</v>
      </c>
      <c r="F615" s="278" t="str">
        <f t="shared" si="29"/>
        <v>是</v>
      </c>
      <c r="G615" s="479" t="str">
        <f t="shared" si="27"/>
        <v>款</v>
      </c>
    </row>
    <row r="616" ht="44.1" customHeight="1" spans="1:7">
      <c r="A616" s="486">
        <v>2081101</v>
      </c>
      <c r="B616" s="487" t="s">
        <v>139</v>
      </c>
      <c r="C616" s="301">
        <v>155</v>
      </c>
      <c r="D616" s="301">
        <v>126</v>
      </c>
      <c r="E616" s="492">
        <f t="shared" si="28"/>
        <v>-0.1871</v>
      </c>
      <c r="F616" s="278" t="str">
        <f t="shared" si="29"/>
        <v>是</v>
      </c>
      <c r="G616" s="479" t="str">
        <f t="shared" si="27"/>
        <v>项</v>
      </c>
    </row>
    <row r="617" ht="36" hidden="1" customHeight="1" spans="1:7">
      <c r="A617" s="486">
        <v>2081102</v>
      </c>
      <c r="B617" s="487" t="s">
        <v>140</v>
      </c>
      <c r="C617" s="488">
        <v>0</v>
      </c>
      <c r="D617" s="488">
        <v>0</v>
      </c>
      <c r="E617" s="493" t="str">
        <f t="shared" si="28"/>
        <v/>
      </c>
      <c r="F617" s="278" t="str">
        <f t="shared" si="29"/>
        <v>否</v>
      </c>
      <c r="G617" s="479" t="str">
        <f t="shared" si="27"/>
        <v>项</v>
      </c>
    </row>
    <row r="618" ht="44.1" hidden="1" customHeight="1" spans="1:7">
      <c r="A618" s="486">
        <v>2081103</v>
      </c>
      <c r="B618" s="487" t="s">
        <v>141</v>
      </c>
      <c r="C618" s="488">
        <v>0</v>
      </c>
      <c r="D618" s="488">
        <v>0</v>
      </c>
      <c r="E618" s="493" t="str">
        <f t="shared" si="28"/>
        <v/>
      </c>
      <c r="F618" s="278" t="str">
        <f t="shared" si="29"/>
        <v>否</v>
      </c>
      <c r="G618" s="479" t="str">
        <f t="shared" si="27"/>
        <v>项</v>
      </c>
    </row>
    <row r="619" ht="44.1" customHeight="1" spans="1:7">
      <c r="A619" s="486">
        <v>2081104</v>
      </c>
      <c r="B619" s="487" t="s">
        <v>554</v>
      </c>
      <c r="C619" s="301">
        <v>172</v>
      </c>
      <c r="D619" s="301">
        <v>273</v>
      </c>
      <c r="E619" s="492">
        <f t="shared" si="28"/>
        <v>0.5872</v>
      </c>
      <c r="F619" s="278" t="str">
        <f t="shared" si="29"/>
        <v>是</v>
      </c>
      <c r="G619" s="479" t="str">
        <f t="shared" si="27"/>
        <v>项</v>
      </c>
    </row>
    <row r="620" ht="44.1" customHeight="1" spans="1:7">
      <c r="A620" s="486">
        <v>2081105</v>
      </c>
      <c r="B620" s="487" t="s">
        <v>555</v>
      </c>
      <c r="C620" s="301">
        <v>409</v>
      </c>
      <c r="D620" s="301">
        <v>620</v>
      </c>
      <c r="E620" s="492">
        <f t="shared" si="28"/>
        <v>0.5159</v>
      </c>
      <c r="F620" s="278" t="str">
        <f t="shared" si="29"/>
        <v>是</v>
      </c>
      <c r="G620" s="479" t="str">
        <f t="shared" si="27"/>
        <v>项</v>
      </c>
    </row>
    <row r="621" ht="44.1" hidden="1" customHeight="1" spans="1:7">
      <c r="A621" s="486">
        <v>2081106</v>
      </c>
      <c r="B621" s="487" t="s">
        <v>556</v>
      </c>
      <c r="C621" s="488">
        <v>0</v>
      </c>
      <c r="D621" s="488">
        <v>0</v>
      </c>
      <c r="E621" s="493" t="str">
        <f t="shared" si="28"/>
        <v/>
      </c>
      <c r="F621" s="278" t="str">
        <f t="shared" si="29"/>
        <v>否</v>
      </c>
      <c r="G621" s="479" t="str">
        <f t="shared" si="27"/>
        <v>项</v>
      </c>
    </row>
    <row r="622" ht="36" customHeight="1" spans="1:7">
      <c r="A622" s="486">
        <v>2081107</v>
      </c>
      <c r="B622" s="487" t="s">
        <v>557</v>
      </c>
      <c r="C622" s="301">
        <v>992</v>
      </c>
      <c r="D622" s="301">
        <v>949</v>
      </c>
      <c r="E622" s="492">
        <f t="shared" si="28"/>
        <v>-0.0433</v>
      </c>
      <c r="F622" s="278" t="str">
        <f t="shared" si="29"/>
        <v>是</v>
      </c>
      <c r="G622" s="479" t="str">
        <f t="shared" si="27"/>
        <v>项</v>
      </c>
    </row>
    <row r="623" ht="44.1" customHeight="1" spans="1:7">
      <c r="A623" s="486">
        <v>2081199</v>
      </c>
      <c r="B623" s="487" t="s">
        <v>558</v>
      </c>
      <c r="C623" s="301">
        <v>87</v>
      </c>
      <c r="D623" s="301">
        <v>117</v>
      </c>
      <c r="E623" s="492">
        <f t="shared" si="28"/>
        <v>0.3448</v>
      </c>
      <c r="F623" s="278" t="str">
        <f t="shared" si="29"/>
        <v>是</v>
      </c>
      <c r="G623" s="479" t="str">
        <f t="shared" si="27"/>
        <v>项</v>
      </c>
    </row>
    <row r="624" ht="44.1" customHeight="1" spans="1:7">
      <c r="A624" s="485">
        <v>20816</v>
      </c>
      <c r="B624" s="303" t="s">
        <v>559</v>
      </c>
      <c r="C624" s="294">
        <v>57</v>
      </c>
      <c r="D624" s="294">
        <v>80</v>
      </c>
      <c r="E624" s="492">
        <f t="shared" si="28"/>
        <v>0.4035</v>
      </c>
      <c r="F624" s="278" t="str">
        <f t="shared" si="29"/>
        <v>是</v>
      </c>
      <c r="G624" s="479" t="str">
        <f t="shared" si="27"/>
        <v>款</v>
      </c>
    </row>
    <row r="625" ht="44.1" customHeight="1" spans="1:7">
      <c r="A625" s="486">
        <v>2081601</v>
      </c>
      <c r="B625" s="487" t="s">
        <v>139</v>
      </c>
      <c r="C625" s="301">
        <v>57</v>
      </c>
      <c r="D625" s="301">
        <v>80</v>
      </c>
      <c r="E625" s="492">
        <f t="shared" si="28"/>
        <v>0.4035</v>
      </c>
      <c r="F625" s="278" t="str">
        <f t="shared" si="29"/>
        <v>是</v>
      </c>
      <c r="G625" s="479" t="str">
        <f t="shared" si="27"/>
        <v>项</v>
      </c>
    </row>
    <row r="626" ht="36" hidden="1" customHeight="1" spans="1:7">
      <c r="A626" s="486">
        <v>2081602</v>
      </c>
      <c r="B626" s="487" t="s">
        <v>140</v>
      </c>
      <c r="C626" s="488">
        <v>0</v>
      </c>
      <c r="D626" s="488">
        <v>0</v>
      </c>
      <c r="E626" s="493" t="str">
        <f t="shared" si="28"/>
        <v/>
      </c>
      <c r="F626" s="278" t="str">
        <f t="shared" si="29"/>
        <v>否</v>
      </c>
      <c r="G626" s="479" t="str">
        <f t="shared" si="27"/>
        <v>项</v>
      </c>
    </row>
    <row r="627" ht="36" hidden="1" customHeight="1" spans="1:7">
      <c r="A627" s="486">
        <v>2081603</v>
      </c>
      <c r="B627" s="487" t="s">
        <v>141</v>
      </c>
      <c r="C627" s="488">
        <v>0</v>
      </c>
      <c r="D627" s="488">
        <v>0</v>
      </c>
      <c r="E627" s="493" t="str">
        <f t="shared" si="28"/>
        <v/>
      </c>
      <c r="F627" s="278" t="str">
        <f t="shared" si="29"/>
        <v>否</v>
      </c>
      <c r="G627" s="479" t="str">
        <f t="shared" si="27"/>
        <v>项</v>
      </c>
    </row>
    <row r="628" ht="36" hidden="1" customHeight="1" spans="1:7">
      <c r="A628" s="495">
        <v>2081650</v>
      </c>
      <c r="B628" s="487" t="s">
        <v>148</v>
      </c>
      <c r="C628" s="488">
        <v>0</v>
      </c>
      <c r="D628" s="488">
        <v>0</v>
      </c>
      <c r="E628" s="493" t="str">
        <f t="shared" si="28"/>
        <v/>
      </c>
      <c r="F628" s="278" t="str">
        <f t="shared" si="29"/>
        <v>否</v>
      </c>
      <c r="G628" s="479" t="str">
        <f t="shared" si="27"/>
        <v>项</v>
      </c>
    </row>
    <row r="629" ht="44.1" hidden="1" customHeight="1" spans="1:7">
      <c r="A629" s="486">
        <v>2081699</v>
      </c>
      <c r="B629" s="487" t="s">
        <v>560</v>
      </c>
      <c r="C629" s="488">
        <v>0</v>
      </c>
      <c r="D629" s="488">
        <v>0</v>
      </c>
      <c r="E629" s="493" t="str">
        <f t="shared" si="28"/>
        <v/>
      </c>
      <c r="F629" s="278" t="str">
        <f t="shared" si="29"/>
        <v>否</v>
      </c>
      <c r="G629" s="479" t="str">
        <f t="shared" ref="G629:G692" si="30">IF(LEN(A629)=3,"类",IF(LEN(A629)=5,"款","项"))</f>
        <v>项</v>
      </c>
    </row>
    <row r="630" ht="36" customHeight="1" spans="1:7">
      <c r="A630" s="485">
        <v>20819</v>
      </c>
      <c r="B630" s="303" t="s">
        <v>561</v>
      </c>
      <c r="C630" s="311">
        <v>4284</v>
      </c>
      <c r="D630" s="311">
        <v>6407</v>
      </c>
      <c r="E630" s="492">
        <f t="shared" si="28"/>
        <v>0.4956</v>
      </c>
      <c r="F630" s="278" t="str">
        <f t="shared" si="29"/>
        <v>是</v>
      </c>
      <c r="G630" s="479" t="str">
        <f t="shared" si="30"/>
        <v>款</v>
      </c>
    </row>
    <row r="631" ht="36" customHeight="1" spans="1:7">
      <c r="A631" s="486">
        <v>2081901</v>
      </c>
      <c r="B631" s="487" t="s">
        <v>562</v>
      </c>
      <c r="C631" s="301">
        <v>1401</v>
      </c>
      <c r="D631" s="301">
        <v>1214</v>
      </c>
      <c r="E631" s="492">
        <f t="shared" si="28"/>
        <v>-0.1335</v>
      </c>
      <c r="F631" s="278" t="str">
        <f t="shared" si="29"/>
        <v>是</v>
      </c>
      <c r="G631" s="479" t="str">
        <f t="shared" si="30"/>
        <v>项</v>
      </c>
    </row>
    <row r="632" ht="36" customHeight="1" spans="1:7">
      <c r="A632" s="486">
        <v>2081902</v>
      </c>
      <c r="B632" s="487" t="s">
        <v>563</v>
      </c>
      <c r="C632" s="301">
        <v>2883</v>
      </c>
      <c r="D632" s="301">
        <v>5193</v>
      </c>
      <c r="E632" s="492">
        <f t="shared" si="28"/>
        <v>0.8012</v>
      </c>
      <c r="F632" s="278" t="str">
        <f t="shared" si="29"/>
        <v>是</v>
      </c>
      <c r="G632" s="479" t="str">
        <f t="shared" si="30"/>
        <v>项</v>
      </c>
    </row>
    <row r="633" ht="44.1" customHeight="1" spans="1:7">
      <c r="A633" s="485">
        <v>20820</v>
      </c>
      <c r="B633" s="303" t="s">
        <v>564</v>
      </c>
      <c r="C633" s="294">
        <v>1301</v>
      </c>
      <c r="D633" s="294">
        <v>322</v>
      </c>
      <c r="E633" s="492">
        <f t="shared" si="28"/>
        <v>-0.7525</v>
      </c>
      <c r="F633" s="278" t="str">
        <f t="shared" si="29"/>
        <v>是</v>
      </c>
      <c r="G633" s="479" t="str">
        <f t="shared" si="30"/>
        <v>款</v>
      </c>
    </row>
    <row r="634" ht="36" customHeight="1" spans="1:7">
      <c r="A634" s="486">
        <v>2082001</v>
      </c>
      <c r="B634" s="487" t="s">
        <v>565</v>
      </c>
      <c r="C634" s="301">
        <v>1291</v>
      </c>
      <c r="D634" s="301">
        <v>312</v>
      </c>
      <c r="E634" s="492">
        <f t="shared" si="28"/>
        <v>-0.7583</v>
      </c>
      <c r="F634" s="278" t="str">
        <f t="shared" si="29"/>
        <v>是</v>
      </c>
      <c r="G634" s="479" t="str">
        <f t="shared" si="30"/>
        <v>项</v>
      </c>
    </row>
    <row r="635" ht="44.1" customHeight="1" spans="1:7">
      <c r="A635" s="486">
        <v>2082002</v>
      </c>
      <c r="B635" s="487" t="s">
        <v>566</v>
      </c>
      <c r="C635" s="301">
        <v>10</v>
      </c>
      <c r="D635" s="301">
        <v>10</v>
      </c>
      <c r="E635" s="492">
        <f t="shared" si="28"/>
        <v>0</v>
      </c>
      <c r="F635" s="278" t="str">
        <f t="shared" si="29"/>
        <v>是</v>
      </c>
      <c r="G635" s="479" t="str">
        <f t="shared" si="30"/>
        <v>项</v>
      </c>
    </row>
    <row r="636" ht="36" customHeight="1" spans="1:7">
      <c r="A636" s="485">
        <v>20821</v>
      </c>
      <c r="B636" s="303" t="s">
        <v>567</v>
      </c>
      <c r="C636" s="311">
        <v>1782</v>
      </c>
      <c r="D636" s="311">
        <v>1468</v>
      </c>
      <c r="E636" s="492">
        <f t="shared" si="28"/>
        <v>-0.1762</v>
      </c>
      <c r="F636" s="278" t="str">
        <f t="shared" si="29"/>
        <v>是</v>
      </c>
      <c r="G636" s="479" t="str">
        <f t="shared" si="30"/>
        <v>款</v>
      </c>
    </row>
    <row r="637" ht="36" customHeight="1" spans="1:7">
      <c r="A637" s="486">
        <v>2082101</v>
      </c>
      <c r="B637" s="487" t="s">
        <v>568</v>
      </c>
      <c r="C637" s="301">
        <v>107</v>
      </c>
      <c r="D637" s="301">
        <v>131</v>
      </c>
      <c r="E637" s="492">
        <f t="shared" si="28"/>
        <v>0.2243</v>
      </c>
      <c r="F637" s="278" t="str">
        <f t="shared" si="29"/>
        <v>是</v>
      </c>
      <c r="G637" s="479" t="str">
        <f t="shared" si="30"/>
        <v>项</v>
      </c>
    </row>
    <row r="638" ht="36" customHeight="1" spans="1:7">
      <c r="A638" s="486">
        <v>2082102</v>
      </c>
      <c r="B638" s="487" t="s">
        <v>569</v>
      </c>
      <c r="C638" s="301">
        <v>1675</v>
      </c>
      <c r="D638" s="301">
        <v>1337</v>
      </c>
      <c r="E638" s="492">
        <f t="shared" si="28"/>
        <v>-0.2018</v>
      </c>
      <c r="F638" s="278" t="str">
        <f t="shared" si="29"/>
        <v>是</v>
      </c>
      <c r="G638" s="479" t="str">
        <f t="shared" si="30"/>
        <v>项</v>
      </c>
    </row>
    <row r="639" ht="36" hidden="1" customHeight="1" spans="1:7">
      <c r="A639" s="485">
        <v>20824</v>
      </c>
      <c r="B639" s="303" t="s">
        <v>570</v>
      </c>
      <c r="C639" s="309">
        <f>SUM(C640:C641)</f>
        <v>0</v>
      </c>
      <c r="D639" s="309">
        <f>((((SUM(D640:D641))+0)+0)+0)+0</f>
        <v>0</v>
      </c>
      <c r="E639" s="493" t="str">
        <f t="shared" si="28"/>
        <v/>
      </c>
      <c r="F639" s="278" t="str">
        <f t="shared" si="29"/>
        <v>否</v>
      </c>
      <c r="G639" s="479" t="str">
        <f t="shared" si="30"/>
        <v>款</v>
      </c>
    </row>
    <row r="640" ht="36" hidden="1" customHeight="1" spans="1:7">
      <c r="A640" s="486">
        <v>2082401</v>
      </c>
      <c r="B640" s="487" t="s">
        <v>571</v>
      </c>
      <c r="C640" s="488">
        <v>0</v>
      </c>
      <c r="D640" s="488">
        <v>0</v>
      </c>
      <c r="E640" s="493" t="str">
        <f t="shared" si="28"/>
        <v/>
      </c>
      <c r="F640" s="278" t="str">
        <f t="shared" si="29"/>
        <v>否</v>
      </c>
      <c r="G640" s="479" t="str">
        <f t="shared" si="30"/>
        <v>项</v>
      </c>
    </row>
    <row r="641" ht="36" hidden="1" customHeight="1" spans="1:7">
      <c r="A641" s="486">
        <v>2082402</v>
      </c>
      <c r="B641" s="487" t="s">
        <v>572</v>
      </c>
      <c r="C641" s="488">
        <v>0</v>
      </c>
      <c r="D641" s="488">
        <v>0</v>
      </c>
      <c r="E641" s="493" t="str">
        <f t="shared" si="28"/>
        <v/>
      </c>
      <c r="F641" s="278" t="str">
        <f t="shared" si="29"/>
        <v>否</v>
      </c>
      <c r="G641" s="479" t="str">
        <f t="shared" si="30"/>
        <v>项</v>
      </c>
    </row>
    <row r="642" ht="36" customHeight="1" spans="1:7">
      <c r="A642" s="485">
        <v>20825</v>
      </c>
      <c r="B642" s="303" t="s">
        <v>573</v>
      </c>
      <c r="C642" s="311">
        <v>172</v>
      </c>
      <c r="D642" s="311">
        <v>430</v>
      </c>
      <c r="E642" s="492">
        <f t="shared" si="28"/>
        <v>1.5</v>
      </c>
      <c r="F642" s="278" t="str">
        <f t="shared" si="29"/>
        <v>是</v>
      </c>
      <c r="G642" s="479" t="str">
        <f t="shared" si="30"/>
        <v>款</v>
      </c>
    </row>
    <row r="643" ht="36" customHeight="1" spans="1:7">
      <c r="A643" s="486">
        <v>2082501</v>
      </c>
      <c r="B643" s="487" t="s">
        <v>574</v>
      </c>
      <c r="C643" s="301">
        <v>62</v>
      </c>
      <c r="D643" s="301">
        <v>92</v>
      </c>
      <c r="E643" s="492">
        <f t="shared" si="28"/>
        <v>0.4839</v>
      </c>
      <c r="F643" s="278" t="str">
        <f t="shared" si="29"/>
        <v>是</v>
      </c>
      <c r="G643" s="479" t="str">
        <f t="shared" si="30"/>
        <v>项</v>
      </c>
    </row>
    <row r="644" ht="36" customHeight="1" spans="1:7">
      <c r="A644" s="486">
        <v>2082502</v>
      </c>
      <c r="B644" s="487" t="s">
        <v>575</v>
      </c>
      <c r="C644" s="301">
        <v>110</v>
      </c>
      <c r="D644" s="301">
        <v>338</v>
      </c>
      <c r="E644" s="492">
        <f t="shared" ref="E644:E707" si="31">IF(C644&gt;0,D644/C644-1,IF(C644&lt;0,-(D644/C644-1),""))</f>
        <v>2.0727</v>
      </c>
      <c r="F644" s="278" t="str">
        <f t="shared" ref="F644:F707" si="32">IF(LEN(A644)=3,"是",IF(B644&lt;&gt;"",IF(SUM(C644:D644)&lt;&gt;0,"是","否"),"是"))</f>
        <v>是</v>
      </c>
      <c r="G644" s="479" t="str">
        <f t="shared" si="30"/>
        <v>项</v>
      </c>
    </row>
    <row r="645" ht="44.1" customHeight="1" spans="1:7">
      <c r="A645" s="485">
        <v>20826</v>
      </c>
      <c r="B645" s="303" t="s">
        <v>576</v>
      </c>
      <c r="C645" s="294">
        <v>357</v>
      </c>
      <c r="D645" s="294">
        <v>362</v>
      </c>
      <c r="E645" s="492">
        <f t="shared" si="31"/>
        <v>0.014</v>
      </c>
      <c r="F645" s="278" t="str">
        <f t="shared" si="32"/>
        <v>是</v>
      </c>
      <c r="G645" s="479" t="str">
        <f t="shared" si="30"/>
        <v>款</v>
      </c>
    </row>
    <row r="646" ht="44.1" hidden="1" customHeight="1" spans="1:7">
      <c r="A646" s="486">
        <v>2082601</v>
      </c>
      <c r="B646" s="487" t="s">
        <v>577</v>
      </c>
      <c r="C646" s="488">
        <v>0</v>
      </c>
      <c r="D646" s="488">
        <v>0</v>
      </c>
      <c r="E646" s="493" t="str">
        <f t="shared" si="31"/>
        <v/>
      </c>
      <c r="F646" s="278" t="str">
        <f t="shared" si="32"/>
        <v>否</v>
      </c>
      <c r="G646" s="479" t="str">
        <f t="shared" si="30"/>
        <v>项</v>
      </c>
    </row>
    <row r="647" ht="36" customHeight="1" spans="1:7">
      <c r="A647" s="486">
        <v>2082602</v>
      </c>
      <c r="B647" s="487" t="s">
        <v>578</v>
      </c>
      <c r="C647" s="301">
        <v>357</v>
      </c>
      <c r="D647" s="301">
        <v>362</v>
      </c>
      <c r="E647" s="492">
        <f t="shared" si="31"/>
        <v>0.014</v>
      </c>
      <c r="F647" s="278" t="str">
        <f t="shared" si="32"/>
        <v>是</v>
      </c>
      <c r="G647" s="479" t="str">
        <f t="shared" si="30"/>
        <v>项</v>
      </c>
    </row>
    <row r="648" ht="36" hidden="1" customHeight="1" spans="1:7">
      <c r="A648" s="486">
        <v>2082699</v>
      </c>
      <c r="B648" s="487" t="s">
        <v>579</v>
      </c>
      <c r="C648" s="488">
        <v>0</v>
      </c>
      <c r="D648" s="488">
        <v>0</v>
      </c>
      <c r="E648" s="493" t="str">
        <f t="shared" si="31"/>
        <v/>
      </c>
      <c r="F648" s="278" t="str">
        <f t="shared" si="32"/>
        <v>否</v>
      </c>
      <c r="G648" s="479" t="str">
        <f t="shared" si="30"/>
        <v>项</v>
      </c>
    </row>
    <row r="649" ht="36" customHeight="1" spans="1:7">
      <c r="A649" s="485">
        <v>20827</v>
      </c>
      <c r="B649" s="303" t="s">
        <v>580</v>
      </c>
      <c r="C649" s="311">
        <v>15</v>
      </c>
      <c r="D649" s="311">
        <v>0</v>
      </c>
      <c r="E649" s="492">
        <f t="shared" si="31"/>
        <v>-1</v>
      </c>
      <c r="F649" s="278" t="str">
        <f t="shared" si="32"/>
        <v>是</v>
      </c>
      <c r="G649" s="479" t="str">
        <f t="shared" si="30"/>
        <v>款</v>
      </c>
    </row>
    <row r="650" s="476" customFormat="1" ht="36" customHeight="1" spans="1:7">
      <c r="A650" s="486">
        <v>2082701</v>
      </c>
      <c r="B650" s="487" t="s">
        <v>581</v>
      </c>
      <c r="C650" s="301">
        <v>10</v>
      </c>
      <c r="D650" s="301">
        <v>0</v>
      </c>
      <c r="E650" s="492">
        <f t="shared" si="31"/>
        <v>-1</v>
      </c>
      <c r="F650" s="278" t="str">
        <f t="shared" si="32"/>
        <v>是</v>
      </c>
      <c r="G650" s="479" t="str">
        <f t="shared" si="30"/>
        <v>项</v>
      </c>
    </row>
    <row r="651" ht="36" customHeight="1" spans="1:7">
      <c r="A651" s="486">
        <v>2082702</v>
      </c>
      <c r="B651" s="487" t="s">
        <v>582</v>
      </c>
      <c r="C651" s="301">
        <v>5</v>
      </c>
      <c r="D651" s="301">
        <v>0</v>
      </c>
      <c r="E651" s="492">
        <f t="shared" si="31"/>
        <v>-1</v>
      </c>
      <c r="F651" s="278" t="str">
        <f t="shared" si="32"/>
        <v>是</v>
      </c>
      <c r="G651" s="479" t="str">
        <f t="shared" si="30"/>
        <v>项</v>
      </c>
    </row>
    <row r="652" ht="36" hidden="1" customHeight="1" spans="1:7">
      <c r="A652" s="486">
        <v>2082799</v>
      </c>
      <c r="B652" s="487" t="s">
        <v>583</v>
      </c>
      <c r="C652" s="488">
        <v>0</v>
      </c>
      <c r="D652" s="488">
        <v>0</v>
      </c>
      <c r="E652" s="493" t="str">
        <f t="shared" si="31"/>
        <v/>
      </c>
      <c r="F652" s="278" t="str">
        <f t="shared" si="32"/>
        <v>否</v>
      </c>
      <c r="G652" s="479" t="str">
        <f t="shared" si="30"/>
        <v>项</v>
      </c>
    </row>
    <row r="653" ht="44.1" customHeight="1" spans="1:7">
      <c r="A653" s="485">
        <v>20828</v>
      </c>
      <c r="B653" s="303" t="s">
        <v>584</v>
      </c>
      <c r="C653" s="294">
        <v>406</v>
      </c>
      <c r="D653" s="294">
        <v>416</v>
      </c>
      <c r="E653" s="492">
        <f t="shared" si="31"/>
        <v>0.0246</v>
      </c>
      <c r="F653" s="278" t="str">
        <f t="shared" si="32"/>
        <v>是</v>
      </c>
      <c r="G653" s="479" t="str">
        <f t="shared" si="30"/>
        <v>款</v>
      </c>
    </row>
    <row r="654" ht="44.1" customHeight="1" spans="1:7">
      <c r="A654" s="486">
        <v>2082801</v>
      </c>
      <c r="B654" s="487" t="s">
        <v>139</v>
      </c>
      <c r="C654" s="301">
        <v>124</v>
      </c>
      <c r="D654" s="301">
        <v>146</v>
      </c>
      <c r="E654" s="492">
        <f t="shared" si="31"/>
        <v>0.1774</v>
      </c>
      <c r="F654" s="278" t="str">
        <f t="shared" si="32"/>
        <v>是</v>
      </c>
      <c r="G654" s="479" t="str">
        <f t="shared" si="30"/>
        <v>项</v>
      </c>
    </row>
    <row r="655" ht="44.1" hidden="1" customHeight="1" spans="1:7">
      <c r="A655" s="486">
        <v>2082802</v>
      </c>
      <c r="B655" s="487" t="s">
        <v>140</v>
      </c>
      <c r="C655" s="488">
        <v>0</v>
      </c>
      <c r="D655" s="488">
        <v>0</v>
      </c>
      <c r="E655" s="493" t="str">
        <f t="shared" si="31"/>
        <v/>
      </c>
      <c r="F655" s="278" t="str">
        <f t="shared" si="32"/>
        <v>否</v>
      </c>
      <c r="G655" s="479" t="str">
        <f t="shared" si="30"/>
        <v>项</v>
      </c>
    </row>
    <row r="656" ht="36" hidden="1" customHeight="1" spans="1:7">
      <c r="A656" s="486">
        <v>2082803</v>
      </c>
      <c r="B656" s="487" t="s">
        <v>141</v>
      </c>
      <c r="C656" s="488">
        <v>0</v>
      </c>
      <c r="D656" s="488">
        <v>0</v>
      </c>
      <c r="E656" s="493" t="str">
        <f t="shared" si="31"/>
        <v/>
      </c>
      <c r="F656" s="278" t="str">
        <f t="shared" si="32"/>
        <v>否</v>
      </c>
      <c r="G656" s="479" t="str">
        <f t="shared" si="30"/>
        <v>项</v>
      </c>
    </row>
    <row r="657" ht="44.1" customHeight="1" spans="1:7">
      <c r="A657" s="486">
        <v>2082804</v>
      </c>
      <c r="B657" s="487" t="s">
        <v>585</v>
      </c>
      <c r="C657" s="301">
        <v>162</v>
      </c>
      <c r="D657" s="301">
        <v>143</v>
      </c>
      <c r="E657" s="492">
        <f t="shared" si="31"/>
        <v>-0.1173</v>
      </c>
      <c r="F657" s="278" t="str">
        <f t="shared" si="32"/>
        <v>是</v>
      </c>
      <c r="G657" s="479" t="str">
        <f t="shared" si="30"/>
        <v>项</v>
      </c>
    </row>
    <row r="658" ht="44.1" hidden="1" customHeight="1" spans="1:7">
      <c r="A658" s="486">
        <v>2082805</v>
      </c>
      <c r="B658" s="487" t="s">
        <v>586</v>
      </c>
      <c r="C658" s="488">
        <v>0</v>
      </c>
      <c r="D658" s="488">
        <v>0</v>
      </c>
      <c r="E658" s="493" t="str">
        <f t="shared" si="31"/>
        <v/>
      </c>
      <c r="F658" s="278" t="str">
        <f t="shared" si="32"/>
        <v>否</v>
      </c>
      <c r="G658" s="479" t="str">
        <f t="shared" si="30"/>
        <v>项</v>
      </c>
    </row>
    <row r="659" ht="44.1" hidden="1" customHeight="1" spans="1:7">
      <c r="A659" s="486">
        <v>2082806</v>
      </c>
      <c r="B659" s="487" t="s">
        <v>179</v>
      </c>
      <c r="C659" s="488">
        <v>0</v>
      </c>
      <c r="D659" s="488">
        <v>0</v>
      </c>
      <c r="E659" s="493" t="str">
        <f t="shared" si="31"/>
        <v/>
      </c>
      <c r="F659" s="278" t="str">
        <f t="shared" si="32"/>
        <v>否</v>
      </c>
      <c r="G659" s="479" t="str">
        <f t="shared" si="30"/>
        <v>项</v>
      </c>
    </row>
    <row r="660" ht="44.1" customHeight="1" spans="1:7">
      <c r="A660" s="486">
        <v>2082850</v>
      </c>
      <c r="B660" s="487" t="s">
        <v>148</v>
      </c>
      <c r="C660" s="301">
        <v>102</v>
      </c>
      <c r="D660" s="301">
        <v>103</v>
      </c>
      <c r="E660" s="492">
        <f t="shared" si="31"/>
        <v>0.0098</v>
      </c>
      <c r="F660" s="278" t="str">
        <f t="shared" si="32"/>
        <v>是</v>
      </c>
      <c r="G660" s="479" t="str">
        <f t="shared" si="30"/>
        <v>项</v>
      </c>
    </row>
    <row r="661" ht="44.1" customHeight="1" spans="1:7">
      <c r="A661" s="486">
        <v>2082899</v>
      </c>
      <c r="B661" s="487" t="s">
        <v>587</v>
      </c>
      <c r="C661" s="301">
        <v>18</v>
      </c>
      <c r="D661" s="301">
        <v>24</v>
      </c>
      <c r="E661" s="492">
        <f t="shared" si="31"/>
        <v>0.3333</v>
      </c>
      <c r="F661" s="278" t="str">
        <f t="shared" si="32"/>
        <v>是</v>
      </c>
      <c r="G661" s="479" t="str">
        <f t="shared" si="30"/>
        <v>项</v>
      </c>
    </row>
    <row r="662" ht="36" hidden="1" customHeight="1" spans="1:7">
      <c r="A662" s="485">
        <v>20830</v>
      </c>
      <c r="B662" s="303" t="s">
        <v>588</v>
      </c>
      <c r="C662" s="309">
        <f>SUM(C663:C664)</f>
        <v>0</v>
      </c>
      <c r="D662" s="309">
        <f>((((SUM(D663:D664))+0)+0)+0)+0</f>
        <v>0</v>
      </c>
      <c r="E662" s="493" t="str">
        <f t="shared" si="31"/>
        <v/>
      </c>
      <c r="F662" s="278" t="str">
        <f t="shared" si="32"/>
        <v>否</v>
      </c>
      <c r="G662" s="479" t="str">
        <f t="shared" si="30"/>
        <v>款</v>
      </c>
    </row>
    <row r="663" ht="36" hidden="1" customHeight="1" spans="1:7">
      <c r="A663" s="486">
        <v>2083001</v>
      </c>
      <c r="B663" s="487" t="s">
        <v>589</v>
      </c>
      <c r="C663" s="488">
        <v>0</v>
      </c>
      <c r="D663" s="488">
        <v>0</v>
      </c>
      <c r="E663" s="493" t="str">
        <f t="shared" si="31"/>
        <v/>
      </c>
      <c r="F663" s="278" t="str">
        <f t="shared" si="32"/>
        <v>否</v>
      </c>
      <c r="G663" s="479" t="str">
        <f t="shared" si="30"/>
        <v>项</v>
      </c>
    </row>
    <row r="664" ht="36" hidden="1" customHeight="1" spans="1:7">
      <c r="A664" s="486">
        <v>2083099</v>
      </c>
      <c r="B664" s="487" t="s">
        <v>590</v>
      </c>
      <c r="C664" s="488">
        <v>0</v>
      </c>
      <c r="D664" s="488">
        <v>0</v>
      </c>
      <c r="E664" s="493" t="str">
        <f t="shared" si="31"/>
        <v/>
      </c>
      <c r="F664" s="278" t="str">
        <f t="shared" si="32"/>
        <v>否</v>
      </c>
      <c r="G664" s="479" t="str">
        <f t="shared" si="30"/>
        <v>项</v>
      </c>
    </row>
    <row r="665" ht="44.1" customHeight="1" spans="1:7">
      <c r="A665" s="485">
        <v>20899</v>
      </c>
      <c r="B665" s="303" t="s">
        <v>591</v>
      </c>
      <c r="C665" s="294">
        <v>224</v>
      </c>
      <c r="D665" s="294">
        <v>264</v>
      </c>
      <c r="E665" s="492">
        <f t="shared" si="31"/>
        <v>0.1786</v>
      </c>
      <c r="F665" s="278" t="str">
        <f t="shared" si="32"/>
        <v>是</v>
      </c>
      <c r="G665" s="479" t="str">
        <f t="shared" si="30"/>
        <v>款</v>
      </c>
    </row>
    <row r="666" ht="44.1" customHeight="1" spans="1:7">
      <c r="A666" s="503">
        <v>2089999</v>
      </c>
      <c r="B666" s="487" t="s">
        <v>591</v>
      </c>
      <c r="C666" s="301">
        <v>224</v>
      </c>
      <c r="D666" s="301">
        <v>264</v>
      </c>
      <c r="E666" s="492">
        <f t="shared" si="31"/>
        <v>0.1786</v>
      </c>
      <c r="F666" s="278" t="str">
        <f t="shared" si="32"/>
        <v>是</v>
      </c>
      <c r="G666" s="479" t="str">
        <f t="shared" si="30"/>
        <v>项</v>
      </c>
    </row>
    <row r="667" ht="44.1" hidden="1" customHeight="1" spans="1:7">
      <c r="A667" s="217" t="s">
        <v>592</v>
      </c>
      <c r="B667" s="497" t="s">
        <v>275</v>
      </c>
      <c r="C667" s="498">
        <v>0</v>
      </c>
      <c r="D667" s="498">
        <v>0</v>
      </c>
      <c r="E667" s="493" t="str">
        <f t="shared" si="31"/>
        <v/>
      </c>
      <c r="F667" s="278" t="str">
        <f t="shared" si="32"/>
        <v>否</v>
      </c>
      <c r="G667" s="479" t="str">
        <f t="shared" si="30"/>
        <v>项</v>
      </c>
    </row>
    <row r="668" ht="44.1" hidden="1" customHeight="1" spans="1:7">
      <c r="A668" s="217" t="s">
        <v>593</v>
      </c>
      <c r="B668" s="497" t="s">
        <v>594</v>
      </c>
      <c r="C668" s="498">
        <v>0</v>
      </c>
      <c r="D668" s="498">
        <v>0</v>
      </c>
      <c r="E668" s="493" t="str">
        <f t="shared" si="31"/>
        <v/>
      </c>
      <c r="F668" s="278" t="str">
        <f t="shared" si="32"/>
        <v>否</v>
      </c>
      <c r="G668" s="479" t="str">
        <f t="shared" si="30"/>
        <v>项</v>
      </c>
    </row>
    <row r="669" ht="44.1" customHeight="1" spans="1:7">
      <c r="A669" s="485">
        <v>210</v>
      </c>
      <c r="B669" s="217" t="s">
        <v>87</v>
      </c>
      <c r="C669" s="294">
        <v>25839</v>
      </c>
      <c r="D669" s="294">
        <v>31787</v>
      </c>
      <c r="E669" s="492">
        <f t="shared" si="31"/>
        <v>0.2302</v>
      </c>
      <c r="F669" s="278" t="str">
        <f t="shared" si="32"/>
        <v>是</v>
      </c>
      <c r="G669" s="479" t="str">
        <f t="shared" si="30"/>
        <v>类</v>
      </c>
    </row>
    <row r="670" ht="44.1" customHeight="1" spans="1:7">
      <c r="A670" s="485">
        <v>21001</v>
      </c>
      <c r="B670" s="303" t="s">
        <v>595</v>
      </c>
      <c r="C670" s="294">
        <v>315</v>
      </c>
      <c r="D670" s="294">
        <v>2137</v>
      </c>
      <c r="E670" s="492">
        <f t="shared" si="31"/>
        <v>5.7841</v>
      </c>
      <c r="F670" s="278" t="str">
        <f t="shared" si="32"/>
        <v>是</v>
      </c>
      <c r="G670" s="479" t="str">
        <f t="shared" si="30"/>
        <v>款</v>
      </c>
    </row>
    <row r="671" ht="44.1" customHeight="1" spans="1:7">
      <c r="A671" s="486">
        <v>2100101</v>
      </c>
      <c r="B671" s="487" t="s">
        <v>139</v>
      </c>
      <c r="C671" s="301">
        <v>314</v>
      </c>
      <c r="D671" s="301">
        <v>277</v>
      </c>
      <c r="E671" s="492">
        <f t="shared" si="31"/>
        <v>-0.1178</v>
      </c>
      <c r="F671" s="278" t="str">
        <f t="shared" si="32"/>
        <v>是</v>
      </c>
      <c r="G671" s="479" t="str">
        <f t="shared" si="30"/>
        <v>项</v>
      </c>
    </row>
    <row r="672" ht="44.1" hidden="1" customHeight="1" spans="1:7">
      <c r="A672" s="486">
        <v>2100102</v>
      </c>
      <c r="B672" s="487" t="s">
        <v>140</v>
      </c>
      <c r="C672" s="488">
        <v>0</v>
      </c>
      <c r="D672" s="488">
        <v>0</v>
      </c>
      <c r="E672" s="493" t="str">
        <f t="shared" si="31"/>
        <v/>
      </c>
      <c r="F672" s="278" t="str">
        <f t="shared" si="32"/>
        <v>否</v>
      </c>
      <c r="G672" s="479" t="str">
        <f t="shared" si="30"/>
        <v>项</v>
      </c>
    </row>
    <row r="673" ht="44.1" hidden="1" customHeight="1" spans="1:7">
      <c r="A673" s="486">
        <v>2100103</v>
      </c>
      <c r="B673" s="487" t="s">
        <v>141</v>
      </c>
      <c r="C673" s="488">
        <v>0</v>
      </c>
      <c r="D673" s="488">
        <v>0</v>
      </c>
      <c r="E673" s="493" t="str">
        <f t="shared" si="31"/>
        <v/>
      </c>
      <c r="F673" s="278" t="str">
        <f t="shared" si="32"/>
        <v>否</v>
      </c>
      <c r="G673" s="479" t="str">
        <f t="shared" si="30"/>
        <v>项</v>
      </c>
    </row>
    <row r="674" ht="44.1" customHeight="1" spans="1:7">
      <c r="A674" s="486">
        <v>2100199</v>
      </c>
      <c r="B674" s="487" t="s">
        <v>596</v>
      </c>
      <c r="C674" s="301">
        <v>1</v>
      </c>
      <c r="D674" s="301">
        <v>1860</v>
      </c>
      <c r="E674" s="492">
        <f t="shared" si="31"/>
        <v>1859</v>
      </c>
      <c r="F674" s="278" t="str">
        <f t="shared" si="32"/>
        <v>是</v>
      </c>
      <c r="G674" s="479" t="str">
        <f t="shared" si="30"/>
        <v>项</v>
      </c>
    </row>
    <row r="675" ht="44.1" customHeight="1" spans="1:7">
      <c r="A675" s="485">
        <v>21002</v>
      </c>
      <c r="B675" s="303" t="s">
        <v>597</v>
      </c>
      <c r="C675" s="294">
        <v>3081</v>
      </c>
      <c r="D675" s="294">
        <v>2171</v>
      </c>
      <c r="E675" s="492">
        <f t="shared" si="31"/>
        <v>-0.2954</v>
      </c>
      <c r="F675" s="278" t="str">
        <f t="shared" si="32"/>
        <v>是</v>
      </c>
      <c r="G675" s="479" t="str">
        <f t="shared" si="30"/>
        <v>款</v>
      </c>
    </row>
    <row r="676" ht="44.1" customHeight="1" spans="1:7">
      <c r="A676" s="486">
        <v>2100201</v>
      </c>
      <c r="B676" s="487" t="s">
        <v>598</v>
      </c>
      <c r="C676" s="301">
        <v>970</v>
      </c>
      <c r="D676" s="301">
        <v>979</v>
      </c>
      <c r="E676" s="492">
        <f t="shared" si="31"/>
        <v>0.0093</v>
      </c>
      <c r="F676" s="278" t="str">
        <f t="shared" si="32"/>
        <v>是</v>
      </c>
      <c r="G676" s="479" t="str">
        <f t="shared" si="30"/>
        <v>项</v>
      </c>
    </row>
    <row r="677" ht="44.1" customHeight="1" spans="1:7">
      <c r="A677" s="486">
        <v>2100202</v>
      </c>
      <c r="B677" s="487" t="s">
        <v>599</v>
      </c>
      <c r="C677" s="301">
        <v>386</v>
      </c>
      <c r="D677" s="301">
        <v>377</v>
      </c>
      <c r="E677" s="492">
        <f t="shared" si="31"/>
        <v>-0.0233</v>
      </c>
      <c r="F677" s="278" t="str">
        <f t="shared" si="32"/>
        <v>是</v>
      </c>
      <c r="G677" s="479" t="str">
        <f t="shared" si="30"/>
        <v>项</v>
      </c>
    </row>
    <row r="678" ht="44.1" hidden="1" customHeight="1" spans="1:7">
      <c r="A678" s="486">
        <v>2100203</v>
      </c>
      <c r="B678" s="487" t="s">
        <v>600</v>
      </c>
      <c r="C678" s="488">
        <v>0</v>
      </c>
      <c r="D678" s="488">
        <v>0</v>
      </c>
      <c r="E678" s="493" t="str">
        <f t="shared" si="31"/>
        <v/>
      </c>
      <c r="F678" s="278" t="str">
        <f t="shared" si="32"/>
        <v>否</v>
      </c>
      <c r="G678" s="479" t="str">
        <f t="shared" si="30"/>
        <v>项</v>
      </c>
    </row>
    <row r="679" ht="36" hidden="1" customHeight="1" spans="1:7">
      <c r="A679" s="486">
        <v>2100204</v>
      </c>
      <c r="B679" s="487" t="s">
        <v>601</v>
      </c>
      <c r="C679" s="488">
        <v>0</v>
      </c>
      <c r="D679" s="488">
        <v>0</v>
      </c>
      <c r="E679" s="493" t="str">
        <f t="shared" si="31"/>
        <v/>
      </c>
      <c r="F679" s="278" t="str">
        <f t="shared" si="32"/>
        <v>否</v>
      </c>
      <c r="G679" s="479" t="str">
        <f t="shared" si="30"/>
        <v>项</v>
      </c>
    </row>
    <row r="680" ht="36" hidden="1" customHeight="1" spans="1:7">
      <c r="A680" s="486">
        <v>2100205</v>
      </c>
      <c r="B680" s="487" t="s">
        <v>602</v>
      </c>
      <c r="C680" s="488">
        <v>0</v>
      </c>
      <c r="D680" s="488">
        <v>0</v>
      </c>
      <c r="E680" s="493" t="str">
        <f t="shared" si="31"/>
        <v/>
      </c>
      <c r="F680" s="278" t="str">
        <f t="shared" si="32"/>
        <v>否</v>
      </c>
      <c r="G680" s="479" t="str">
        <f t="shared" si="30"/>
        <v>项</v>
      </c>
    </row>
    <row r="681" ht="36" hidden="1" customHeight="1" spans="1:7">
      <c r="A681" s="486">
        <v>2100206</v>
      </c>
      <c r="B681" s="487" t="s">
        <v>603</v>
      </c>
      <c r="C681" s="488">
        <v>0</v>
      </c>
      <c r="D681" s="488">
        <v>0</v>
      </c>
      <c r="E681" s="493" t="str">
        <f t="shared" si="31"/>
        <v/>
      </c>
      <c r="F681" s="278" t="str">
        <f t="shared" si="32"/>
        <v>否</v>
      </c>
      <c r="G681" s="479" t="str">
        <f t="shared" si="30"/>
        <v>项</v>
      </c>
    </row>
    <row r="682" ht="36" hidden="1" customHeight="1" spans="1:7">
      <c r="A682" s="486">
        <v>2100207</v>
      </c>
      <c r="B682" s="487" t="s">
        <v>604</v>
      </c>
      <c r="C682" s="488">
        <v>0</v>
      </c>
      <c r="D682" s="488">
        <v>0</v>
      </c>
      <c r="E682" s="493" t="str">
        <f t="shared" si="31"/>
        <v/>
      </c>
      <c r="F682" s="278" t="str">
        <f t="shared" si="32"/>
        <v>否</v>
      </c>
      <c r="G682" s="479" t="str">
        <f t="shared" si="30"/>
        <v>项</v>
      </c>
    </row>
    <row r="683" ht="44.1" hidden="1" customHeight="1" spans="1:7">
      <c r="A683" s="486">
        <v>2100208</v>
      </c>
      <c r="B683" s="487" t="s">
        <v>605</v>
      </c>
      <c r="C683" s="488">
        <v>0</v>
      </c>
      <c r="D683" s="488">
        <v>0</v>
      </c>
      <c r="E683" s="493" t="str">
        <f t="shared" si="31"/>
        <v/>
      </c>
      <c r="F683" s="278" t="str">
        <f t="shared" si="32"/>
        <v>否</v>
      </c>
      <c r="G683" s="479" t="str">
        <f t="shared" si="30"/>
        <v>项</v>
      </c>
    </row>
    <row r="684" ht="36" hidden="1" customHeight="1" spans="1:7">
      <c r="A684" s="486">
        <v>2100209</v>
      </c>
      <c r="B684" s="487" t="s">
        <v>606</v>
      </c>
      <c r="C684" s="488">
        <v>0</v>
      </c>
      <c r="D684" s="488">
        <v>0</v>
      </c>
      <c r="E684" s="493" t="str">
        <f t="shared" si="31"/>
        <v/>
      </c>
      <c r="F684" s="278" t="str">
        <f t="shared" si="32"/>
        <v>否</v>
      </c>
      <c r="G684" s="479" t="str">
        <f t="shared" si="30"/>
        <v>项</v>
      </c>
    </row>
    <row r="685" ht="44.1" hidden="1" customHeight="1" spans="1:7">
      <c r="A685" s="486">
        <v>2100210</v>
      </c>
      <c r="B685" s="487" t="s">
        <v>607</v>
      </c>
      <c r="C685" s="488">
        <v>0</v>
      </c>
      <c r="D685" s="488">
        <v>0</v>
      </c>
      <c r="E685" s="493" t="str">
        <f t="shared" si="31"/>
        <v/>
      </c>
      <c r="F685" s="278" t="str">
        <f t="shared" si="32"/>
        <v>否</v>
      </c>
      <c r="G685" s="479" t="str">
        <f t="shared" si="30"/>
        <v>项</v>
      </c>
    </row>
    <row r="686" ht="36" hidden="1" customHeight="1" spans="1:7">
      <c r="A686" s="486">
        <v>2100211</v>
      </c>
      <c r="B686" s="487" t="s">
        <v>608</v>
      </c>
      <c r="C686" s="488">
        <v>0</v>
      </c>
      <c r="D686" s="488">
        <v>0</v>
      </c>
      <c r="E686" s="493" t="str">
        <f t="shared" si="31"/>
        <v/>
      </c>
      <c r="F686" s="278" t="str">
        <f t="shared" si="32"/>
        <v>否</v>
      </c>
      <c r="G686" s="479" t="str">
        <f t="shared" si="30"/>
        <v>项</v>
      </c>
    </row>
    <row r="687" ht="44.1" hidden="1" customHeight="1" spans="1:7">
      <c r="A687" s="486">
        <v>2100212</v>
      </c>
      <c r="B687" s="487" t="s">
        <v>609</v>
      </c>
      <c r="C687" s="488">
        <v>0</v>
      </c>
      <c r="D687" s="488">
        <v>0</v>
      </c>
      <c r="E687" s="493" t="str">
        <f t="shared" si="31"/>
        <v/>
      </c>
      <c r="F687" s="278" t="str">
        <f t="shared" si="32"/>
        <v>否</v>
      </c>
      <c r="G687" s="479" t="str">
        <f t="shared" si="30"/>
        <v>项</v>
      </c>
    </row>
    <row r="688" ht="44.1" hidden="1" customHeight="1" spans="1:7">
      <c r="A688" s="486">
        <v>2100213</v>
      </c>
      <c r="B688" s="487" t="s">
        <v>610</v>
      </c>
      <c r="C688" s="488">
        <v>0</v>
      </c>
      <c r="D688" s="488">
        <v>0</v>
      </c>
      <c r="E688" s="493" t="str">
        <f t="shared" si="31"/>
        <v/>
      </c>
      <c r="F688" s="278" t="str">
        <f t="shared" si="32"/>
        <v>否</v>
      </c>
      <c r="G688" s="479" t="str">
        <f t="shared" si="30"/>
        <v>项</v>
      </c>
    </row>
    <row r="689" ht="44.1" customHeight="1" spans="1:7">
      <c r="A689" s="486">
        <v>2100299</v>
      </c>
      <c r="B689" s="487" t="s">
        <v>611</v>
      </c>
      <c r="C689" s="301">
        <v>1725</v>
      </c>
      <c r="D689" s="301">
        <v>815</v>
      </c>
      <c r="E689" s="492">
        <f t="shared" si="31"/>
        <v>-0.5275</v>
      </c>
      <c r="F689" s="278" t="str">
        <f t="shared" si="32"/>
        <v>是</v>
      </c>
      <c r="G689" s="479" t="str">
        <f t="shared" si="30"/>
        <v>项</v>
      </c>
    </row>
    <row r="690" ht="36" customHeight="1" spans="1:7">
      <c r="A690" s="485">
        <v>21003</v>
      </c>
      <c r="B690" s="303" t="s">
        <v>612</v>
      </c>
      <c r="C690" s="311">
        <v>4122</v>
      </c>
      <c r="D690" s="311">
        <v>4546</v>
      </c>
      <c r="E690" s="492">
        <f t="shared" si="31"/>
        <v>0.1029</v>
      </c>
      <c r="F690" s="278" t="str">
        <f t="shared" si="32"/>
        <v>是</v>
      </c>
      <c r="G690" s="479" t="str">
        <f t="shared" si="30"/>
        <v>款</v>
      </c>
    </row>
    <row r="691" ht="36" customHeight="1" spans="1:7">
      <c r="A691" s="486">
        <v>2100301</v>
      </c>
      <c r="B691" s="487" t="s">
        <v>613</v>
      </c>
      <c r="C691" s="301">
        <v>355</v>
      </c>
      <c r="D691" s="301">
        <v>331</v>
      </c>
      <c r="E691" s="492">
        <f t="shared" si="31"/>
        <v>-0.0676</v>
      </c>
      <c r="F691" s="278" t="str">
        <f t="shared" si="32"/>
        <v>是</v>
      </c>
      <c r="G691" s="479" t="str">
        <f t="shared" si="30"/>
        <v>项</v>
      </c>
    </row>
    <row r="692" ht="36" customHeight="1" spans="1:7">
      <c r="A692" s="486">
        <v>2100302</v>
      </c>
      <c r="B692" s="487" t="s">
        <v>614</v>
      </c>
      <c r="C692" s="301">
        <v>3630</v>
      </c>
      <c r="D692" s="301">
        <v>3408</v>
      </c>
      <c r="E692" s="492">
        <f t="shared" si="31"/>
        <v>-0.0612</v>
      </c>
      <c r="F692" s="278" t="str">
        <f t="shared" si="32"/>
        <v>是</v>
      </c>
      <c r="G692" s="479" t="str">
        <f t="shared" si="30"/>
        <v>项</v>
      </c>
    </row>
    <row r="693" ht="36" customHeight="1" spans="1:7">
      <c r="A693" s="486">
        <v>2100399</v>
      </c>
      <c r="B693" s="487" t="s">
        <v>615</v>
      </c>
      <c r="C693" s="301">
        <v>137</v>
      </c>
      <c r="D693" s="301">
        <v>807</v>
      </c>
      <c r="E693" s="492">
        <f t="shared" si="31"/>
        <v>4.8905</v>
      </c>
      <c r="F693" s="278" t="str">
        <f t="shared" si="32"/>
        <v>是</v>
      </c>
      <c r="G693" s="479" t="str">
        <f t="shared" ref="G693:G741" si="33">IF(LEN(A693)=3,"类",IF(LEN(A693)=5,"款","项"))</f>
        <v>项</v>
      </c>
    </row>
    <row r="694" ht="44.1" customHeight="1" spans="1:7">
      <c r="A694" s="485">
        <v>21004</v>
      </c>
      <c r="B694" s="303" t="s">
        <v>616</v>
      </c>
      <c r="C694" s="294">
        <v>5607</v>
      </c>
      <c r="D694" s="294">
        <v>6031</v>
      </c>
      <c r="E694" s="492">
        <f t="shared" si="31"/>
        <v>0.0756</v>
      </c>
      <c r="F694" s="278" t="str">
        <f t="shared" si="32"/>
        <v>是</v>
      </c>
      <c r="G694" s="479" t="str">
        <f t="shared" si="33"/>
        <v>款</v>
      </c>
    </row>
    <row r="695" ht="44.1" customHeight="1" spans="1:7">
      <c r="A695" s="486">
        <v>2100401</v>
      </c>
      <c r="B695" s="487" t="s">
        <v>617</v>
      </c>
      <c r="C695" s="301">
        <v>633</v>
      </c>
      <c r="D695" s="301">
        <v>665</v>
      </c>
      <c r="E695" s="492">
        <f t="shared" si="31"/>
        <v>0.0506</v>
      </c>
      <c r="F695" s="278" t="str">
        <f t="shared" si="32"/>
        <v>是</v>
      </c>
      <c r="G695" s="479" t="str">
        <f t="shared" si="33"/>
        <v>项</v>
      </c>
    </row>
    <row r="696" ht="44.1" customHeight="1" spans="1:7">
      <c r="A696" s="486">
        <v>2100402</v>
      </c>
      <c r="B696" s="487" t="s">
        <v>618</v>
      </c>
      <c r="C696" s="301">
        <v>119</v>
      </c>
      <c r="D696" s="301">
        <v>131</v>
      </c>
      <c r="E696" s="492">
        <f t="shared" si="31"/>
        <v>0.1008</v>
      </c>
      <c r="F696" s="278" t="str">
        <f t="shared" si="32"/>
        <v>是</v>
      </c>
      <c r="G696" s="479" t="str">
        <f t="shared" si="33"/>
        <v>项</v>
      </c>
    </row>
    <row r="697" ht="44.1" customHeight="1" spans="1:7">
      <c r="A697" s="486">
        <v>2100403</v>
      </c>
      <c r="B697" s="487" t="s">
        <v>619</v>
      </c>
      <c r="C697" s="301">
        <v>558</v>
      </c>
      <c r="D697" s="301">
        <v>618</v>
      </c>
      <c r="E697" s="492">
        <f t="shared" si="31"/>
        <v>0.1075</v>
      </c>
      <c r="F697" s="278" t="str">
        <f t="shared" si="32"/>
        <v>是</v>
      </c>
      <c r="G697" s="479" t="str">
        <f t="shared" si="33"/>
        <v>项</v>
      </c>
    </row>
    <row r="698" ht="36" hidden="1" customHeight="1" spans="1:7">
      <c r="A698" s="486">
        <v>2100404</v>
      </c>
      <c r="B698" s="487" t="s">
        <v>620</v>
      </c>
      <c r="C698" s="488">
        <v>0</v>
      </c>
      <c r="D698" s="488">
        <v>0</v>
      </c>
      <c r="E698" s="493" t="str">
        <f t="shared" si="31"/>
        <v/>
      </c>
      <c r="F698" s="278" t="str">
        <f t="shared" si="32"/>
        <v>否</v>
      </c>
      <c r="G698" s="479" t="str">
        <f t="shared" si="33"/>
        <v>项</v>
      </c>
    </row>
    <row r="699" ht="44.1" hidden="1" customHeight="1" spans="1:7">
      <c r="A699" s="486">
        <v>2100405</v>
      </c>
      <c r="B699" s="487" t="s">
        <v>621</v>
      </c>
      <c r="C699" s="488">
        <v>0</v>
      </c>
      <c r="D699" s="488">
        <v>0</v>
      </c>
      <c r="E699" s="493" t="str">
        <f t="shared" si="31"/>
        <v/>
      </c>
      <c r="F699" s="278" t="str">
        <f t="shared" si="32"/>
        <v>否</v>
      </c>
      <c r="G699" s="479" t="str">
        <f t="shared" si="33"/>
        <v>项</v>
      </c>
    </row>
    <row r="700" ht="36" hidden="1" customHeight="1" spans="1:7">
      <c r="A700" s="486">
        <v>2100406</v>
      </c>
      <c r="B700" s="487" t="s">
        <v>622</v>
      </c>
      <c r="C700" s="488">
        <v>0</v>
      </c>
      <c r="D700" s="488">
        <v>0</v>
      </c>
      <c r="E700" s="493" t="str">
        <f t="shared" si="31"/>
        <v/>
      </c>
      <c r="F700" s="278" t="str">
        <f t="shared" si="32"/>
        <v>否</v>
      </c>
      <c r="G700" s="479" t="str">
        <f t="shared" si="33"/>
        <v>项</v>
      </c>
    </row>
    <row r="701" ht="36" hidden="1" customHeight="1" spans="1:7">
      <c r="A701" s="486">
        <v>2100407</v>
      </c>
      <c r="B701" s="487" t="s">
        <v>623</v>
      </c>
      <c r="C701" s="488">
        <v>0</v>
      </c>
      <c r="D701" s="488">
        <v>0</v>
      </c>
      <c r="E701" s="493" t="str">
        <f t="shared" si="31"/>
        <v/>
      </c>
      <c r="F701" s="278" t="str">
        <f t="shared" si="32"/>
        <v>否</v>
      </c>
      <c r="G701" s="479" t="str">
        <f t="shared" si="33"/>
        <v>项</v>
      </c>
    </row>
    <row r="702" ht="36" customHeight="1" spans="1:7">
      <c r="A702" s="486">
        <v>2100408</v>
      </c>
      <c r="B702" s="487" t="s">
        <v>624</v>
      </c>
      <c r="C702" s="301">
        <v>3155</v>
      </c>
      <c r="D702" s="301">
        <v>3318</v>
      </c>
      <c r="E702" s="492">
        <f t="shared" si="31"/>
        <v>0.0517</v>
      </c>
      <c r="F702" s="278" t="str">
        <f t="shared" si="32"/>
        <v>是</v>
      </c>
      <c r="G702" s="479" t="str">
        <f t="shared" si="33"/>
        <v>项</v>
      </c>
    </row>
    <row r="703" ht="44.1" customHeight="1" spans="1:7">
      <c r="A703" s="486">
        <v>2100409</v>
      </c>
      <c r="B703" s="487" t="s">
        <v>625</v>
      </c>
      <c r="C703" s="301">
        <v>655</v>
      </c>
      <c r="D703" s="301">
        <v>577</v>
      </c>
      <c r="E703" s="492">
        <f t="shared" si="31"/>
        <v>-0.1191</v>
      </c>
      <c r="F703" s="278" t="str">
        <f t="shared" si="32"/>
        <v>是</v>
      </c>
      <c r="G703" s="479" t="str">
        <f t="shared" si="33"/>
        <v>项</v>
      </c>
    </row>
    <row r="704" ht="44.1" customHeight="1" spans="1:7">
      <c r="A704" s="486">
        <v>2100410</v>
      </c>
      <c r="B704" s="487" t="s">
        <v>626</v>
      </c>
      <c r="C704" s="301">
        <v>253</v>
      </c>
      <c r="D704" s="301">
        <v>646</v>
      </c>
      <c r="E704" s="492">
        <f t="shared" si="31"/>
        <v>1.5534</v>
      </c>
      <c r="F704" s="278" t="str">
        <f t="shared" si="32"/>
        <v>是</v>
      </c>
      <c r="G704" s="479" t="str">
        <f t="shared" si="33"/>
        <v>项</v>
      </c>
    </row>
    <row r="705" ht="36" customHeight="1" spans="1:7">
      <c r="A705" s="486">
        <v>2100499</v>
      </c>
      <c r="B705" s="487" t="s">
        <v>627</v>
      </c>
      <c r="C705" s="301">
        <v>234</v>
      </c>
      <c r="D705" s="301">
        <v>76</v>
      </c>
      <c r="E705" s="492">
        <f t="shared" si="31"/>
        <v>-0.6752</v>
      </c>
      <c r="F705" s="278" t="str">
        <f t="shared" si="32"/>
        <v>是</v>
      </c>
      <c r="G705" s="479" t="str">
        <f t="shared" si="33"/>
        <v>项</v>
      </c>
    </row>
    <row r="706" ht="44.1" customHeight="1" spans="1:7">
      <c r="A706" s="485">
        <v>21007</v>
      </c>
      <c r="B706" s="303" t="s">
        <v>628</v>
      </c>
      <c r="C706" s="294">
        <v>1266</v>
      </c>
      <c r="D706" s="294">
        <v>2215</v>
      </c>
      <c r="E706" s="492">
        <f t="shared" si="31"/>
        <v>0.7496</v>
      </c>
      <c r="F706" s="278" t="str">
        <f t="shared" si="32"/>
        <v>是</v>
      </c>
      <c r="G706" s="479" t="str">
        <f t="shared" si="33"/>
        <v>款</v>
      </c>
    </row>
    <row r="707" ht="44.1" customHeight="1" spans="1:7">
      <c r="A707" s="486">
        <v>2100716</v>
      </c>
      <c r="B707" s="487" t="s">
        <v>629</v>
      </c>
      <c r="C707" s="301">
        <v>0</v>
      </c>
      <c r="D707" s="301">
        <v>13</v>
      </c>
      <c r="E707" s="492" t="str">
        <f t="shared" si="31"/>
        <v/>
      </c>
      <c r="F707" s="278" t="str">
        <f t="shared" si="32"/>
        <v>是</v>
      </c>
      <c r="G707" s="479" t="str">
        <f t="shared" si="33"/>
        <v>项</v>
      </c>
    </row>
    <row r="708" ht="44.1" customHeight="1" spans="1:7">
      <c r="A708" s="486">
        <v>2100717</v>
      </c>
      <c r="B708" s="487" t="s">
        <v>630</v>
      </c>
      <c r="C708" s="301">
        <v>274</v>
      </c>
      <c r="D708" s="301">
        <v>272</v>
      </c>
      <c r="E708" s="492">
        <f t="shared" ref="E708:E771" si="34">IF(C708&gt;0,D708/C708-1,IF(C708&lt;0,-(D708/C708-1),""))</f>
        <v>-0.0073</v>
      </c>
      <c r="F708" s="278" t="str">
        <f t="shared" ref="F708:F771" si="35">IF(LEN(A708)=3,"是",IF(B708&lt;&gt;"",IF(SUM(C708:D708)&lt;&gt;0,"是","否"),"是"))</f>
        <v>是</v>
      </c>
      <c r="G708" s="479" t="str">
        <f t="shared" si="33"/>
        <v>项</v>
      </c>
    </row>
    <row r="709" ht="44.1" customHeight="1" spans="1:7">
      <c r="A709" s="486">
        <v>2100799</v>
      </c>
      <c r="B709" s="487" t="s">
        <v>631</v>
      </c>
      <c r="C709" s="301">
        <v>992</v>
      </c>
      <c r="D709" s="301">
        <v>1930</v>
      </c>
      <c r="E709" s="492">
        <f t="shared" si="34"/>
        <v>0.9456</v>
      </c>
      <c r="F709" s="278" t="str">
        <f t="shared" si="35"/>
        <v>是</v>
      </c>
      <c r="G709" s="479" t="str">
        <f t="shared" si="33"/>
        <v>项</v>
      </c>
    </row>
    <row r="710" ht="44.1" customHeight="1" spans="1:7">
      <c r="A710" s="485">
        <v>21011</v>
      </c>
      <c r="B710" s="303" t="s">
        <v>632</v>
      </c>
      <c r="C710" s="294">
        <v>9711</v>
      </c>
      <c r="D710" s="294">
        <v>9759</v>
      </c>
      <c r="E710" s="492">
        <f t="shared" si="34"/>
        <v>0.0049</v>
      </c>
      <c r="F710" s="278" t="str">
        <f t="shared" si="35"/>
        <v>是</v>
      </c>
      <c r="G710" s="479" t="str">
        <f t="shared" si="33"/>
        <v>款</v>
      </c>
    </row>
    <row r="711" ht="44.1" customHeight="1" spans="1:7">
      <c r="A711" s="486">
        <v>2101101</v>
      </c>
      <c r="B711" s="487" t="s">
        <v>633</v>
      </c>
      <c r="C711" s="301">
        <v>1649</v>
      </c>
      <c r="D711" s="301">
        <v>1984</v>
      </c>
      <c r="E711" s="492">
        <f t="shared" si="34"/>
        <v>0.2032</v>
      </c>
      <c r="F711" s="278" t="str">
        <f t="shared" si="35"/>
        <v>是</v>
      </c>
      <c r="G711" s="479" t="str">
        <f t="shared" si="33"/>
        <v>项</v>
      </c>
    </row>
    <row r="712" ht="44.1" customHeight="1" spans="1:7">
      <c r="A712" s="486">
        <v>2101102</v>
      </c>
      <c r="B712" s="487" t="s">
        <v>634</v>
      </c>
      <c r="C712" s="301">
        <v>4268</v>
      </c>
      <c r="D712" s="301">
        <v>3917</v>
      </c>
      <c r="E712" s="492">
        <f t="shared" si="34"/>
        <v>-0.0822</v>
      </c>
      <c r="F712" s="278" t="str">
        <f t="shared" si="35"/>
        <v>是</v>
      </c>
      <c r="G712" s="479" t="str">
        <f t="shared" si="33"/>
        <v>项</v>
      </c>
    </row>
    <row r="713" ht="44.1" customHeight="1" spans="1:7">
      <c r="A713" s="486">
        <v>2101103</v>
      </c>
      <c r="B713" s="487" t="s">
        <v>635</v>
      </c>
      <c r="C713" s="301">
        <v>3420</v>
      </c>
      <c r="D713" s="301">
        <v>3506</v>
      </c>
      <c r="E713" s="492">
        <f t="shared" si="34"/>
        <v>0.0251</v>
      </c>
      <c r="F713" s="278" t="str">
        <f t="shared" si="35"/>
        <v>是</v>
      </c>
      <c r="G713" s="479" t="str">
        <f t="shared" si="33"/>
        <v>项</v>
      </c>
    </row>
    <row r="714" ht="44.1" customHeight="1" spans="1:7">
      <c r="A714" s="486">
        <v>2101199</v>
      </c>
      <c r="B714" s="487" t="s">
        <v>636</v>
      </c>
      <c r="C714" s="301">
        <v>374</v>
      </c>
      <c r="D714" s="301">
        <v>352</v>
      </c>
      <c r="E714" s="492">
        <f t="shared" si="34"/>
        <v>-0.0588</v>
      </c>
      <c r="F714" s="278" t="str">
        <f t="shared" si="35"/>
        <v>是</v>
      </c>
      <c r="G714" s="479" t="str">
        <f t="shared" si="33"/>
        <v>项</v>
      </c>
    </row>
    <row r="715" ht="44.1" customHeight="1" spans="1:7">
      <c r="A715" s="485">
        <v>21012</v>
      </c>
      <c r="B715" s="303" t="s">
        <v>637</v>
      </c>
      <c r="C715" s="294">
        <v>623</v>
      </c>
      <c r="D715" s="294">
        <v>635</v>
      </c>
      <c r="E715" s="492">
        <f t="shared" si="34"/>
        <v>0.0193</v>
      </c>
      <c r="F715" s="278" t="str">
        <f t="shared" si="35"/>
        <v>是</v>
      </c>
      <c r="G715" s="479" t="str">
        <f t="shared" si="33"/>
        <v>款</v>
      </c>
    </row>
    <row r="716" ht="36" customHeight="1" spans="1:7">
      <c r="A716" s="486">
        <v>2101201</v>
      </c>
      <c r="B716" s="487" t="s">
        <v>638</v>
      </c>
      <c r="C716" s="301">
        <v>0</v>
      </c>
      <c r="D716" s="301">
        <v>42</v>
      </c>
      <c r="E716" s="492" t="str">
        <f t="shared" si="34"/>
        <v/>
      </c>
      <c r="F716" s="278" t="str">
        <f t="shared" si="35"/>
        <v>是</v>
      </c>
      <c r="G716" s="479" t="str">
        <f t="shared" si="33"/>
        <v>项</v>
      </c>
    </row>
    <row r="717" ht="44.1" customHeight="1" spans="1:7">
      <c r="A717" s="486">
        <v>2101202</v>
      </c>
      <c r="B717" s="487" t="s">
        <v>639</v>
      </c>
      <c r="C717" s="301">
        <v>623</v>
      </c>
      <c r="D717" s="301">
        <v>593</v>
      </c>
      <c r="E717" s="492">
        <f t="shared" si="34"/>
        <v>-0.0482</v>
      </c>
      <c r="F717" s="278" t="str">
        <f t="shared" si="35"/>
        <v>是</v>
      </c>
      <c r="G717" s="479" t="str">
        <f t="shared" si="33"/>
        <v>项</v>
      </c>
    </row>
    <row r="718" ht="36" hidden="1" customHeight="1" spans="1:7">
      <c r="A718" s="486">
        <v>2101299</v>
      </c>
      <c r="B718" s="487" t="s">
        <v>640</v>
      </c>
      <c r="C718" s="488">
        <v>0</v>
      </c>
      <c r="D718" s="488">
        <v>0</v>
      </c>
      <c r="E718" s="493" t="str">
        <f t="shared" si="34"/>
        <v/>
      </c>
      <c r="F718" s="278" t="str">
        <f t="shared" si="35"/>
        <v>否</v>
      </c>
      <c r="G718" s="479" t="str">
        <f t="shared" si="33"/>
        <v>项</v>
      </c>
    </row>
    <row r="719" ht="36" hidden="1" customHeight="1" spans="1:7">
      <c r="A719" s="485">
        <v>21013</v>
      </c>
      <c r="B719" s="303" t="s">
        <v>641</v>
      </c>
      <c r="C719" s="309">
        <f>SUM(C720:C722)</f>
        <v>0</v>
      </c>
      <c r="D719" s="309">
        <f>((((SUM(D720:D722))+0)+0)+0)+0</f>
        <v>0</v>
      </c>
      <c r="E719" s="493" t="str">
        <f t="shared" si="34"/>
        <v/>
      </c>
      <c r="F719" s="278" t="str">
        <f t="shared" si="35"/>
        <v>否</v>
      </c>
      <c r="G719" s="479" t="str">
        <f t="shared" si="33"/>
        <v>款</v>
      </c>
    </row>
    <row r="720" ht="36" hidden="1" customHeight="1" spans="1:7">
      <c r="A720" s="486">
        <v>2101301</v>
      </c>
      <c r="B720" s="487" t="s">
        <v>642</v>
      </c>
      <c r="C720" s="488">
        <v>0</v>
      </c>
      <c r="D720" s="488">
        <v>0</v>
      </c>
      <c r="E720" s="493" t="str">
        <f t="shared" si="34"/>
        <v/>
      </c>
      <c r="F720" s="278" t="str">
        <f t="shared" si="35"/>
        <v>否</v>
      </c>
      <c r="G720" s="479" t="str">
        <f t="shared" si="33"/>
        <v>项</v>
      </c>
    </row>
    <row r="721" ht="36" hidden="1" customHeight="1" spans="1:7">
      <c r="A721" s="486">
        <v>2101302</v>
      </c>
      <c r="B721" s="487" t="s">
        <v>643</v>
      </c>
      <c r="C721" s="488">
        <v>0</v>
      </c>
      <c r="D721" s="488">
        <v>0</v>
      </c>
      <c r="E721" s="493" t="str">
        <f t="shared" si="34"/>
        <v/>
      </c>
      <c r="F721" s="278" t="str">
        <f t="shared" si="35"/>
        <v>否</v>
      </c>
      <c r="G721" s="479" t="str">
        <f t="shared" si="33"/>
        <v>项</v>
      </c>
    </row>
    <row r="722" ht="36" hidden="1" customHeight="1" spans="1:7">
      <c r="A722" s="486">
        <v>2101399</v>
      </c>
      <c r="B722" s="487" t="s">
        <v>644</v>
      </c>
      <c r="C722" s="488">
        <v>0</v>
      </c>
      <c r="D722" s="488">
        <v>0</v>
      </c>
      <c r="E722" s="493" t="str">
        <f t="shared" si="34"/>
        <v/>
      </c>
      <c r="F722" s="278" t="str">
        <f t="shared" si="35"/>
        <v>否</v>
      </c>
      <c r="G722" s="479" t="str">
        <f t="shared" si="33"/>
        <v>项</v>
      </c>
    </row>
    <row r="723" ht="44.1" customHeight="1" spans="1:7">
      <c r="A723" s="485">
        <v>21014</v>
      </c>
      <c r="B723" s="303" t="s">
        <v>645</v>
      </c>
      <c r="C723" s="294">
        <v>83</v>
      </c>
      <c r="D723" s="294">
        <v>110</v>
      </c>
      <c r="E723" s="492">
        <f t="shared" si="34"/>
        <v>0.3253</v>
      </c>
      <c r="F723" s="278" t="str">
        <f t="shared" si="35"/>
        <v>是</v>
      </c>
      <c r="G723" s="479" t="str">
        <f t="shared" si="33"/>
        <v>款</v>
      </c>
    </row>
    <row r="724" ht="44.1" customHeight="1" spans="1:7">
      <c r="A724" s="486">
        <v>2101401</v>
      </c>
      <c r="B724" s="487" t="s">
        <v>646</v>
      </c>
      <c r="C724" s="301">
        <v>83</v>
      </c>
      <c r="D724" s="301">
        <v>110</v>
      </c>
      <c r="E724" s="492">
        <f t="shared" si="34"/>
        <v>0.3253</v>
      </c>
      <c r="F724" s="278" t="str">
        <f t="shared" si="35"/>
        <v>是</v>
      </c>
      <c r="G724" s="479" t="str">
        <f t="shared" si="33"/>
        <v>项</v>
      </c>
    </row>
    <row r="725" s="476" customFormat="1" ht="36" hidden="1" customHeight="1" spans="1:7">
      <c r="A725" s="486">
        <v>2101499</v>
      </c>
      <c r="B725" s="487" t="s">
        <v>647</v>
      </c>
      <c r="C725" s="488">
        <v>0</v>
      </c>
      <c r="D725" s="488">
        <v>0</v>
      </c>
      <c r="E725" s="493" t="str">
        <f t="shared" si="34"/>
        <v/>
      </c>
      <c r="F725" s="278" t="str">
        <f t="shared" si="35"/>
        <v>否</v>
      </c>
      <c r="G725" s="479" t="str">
        <f t="shared" si="33"/>
        <v>项</v>
      </c>
    </row>
    <row r="726" ht="44.1" customHeight="1" spans="1:7">
      <c r="A726" s="485">
        <v>21015</v>
      </c>
      <c r="B726" s="303" t="s">
        <v>648</v>
      </c>
      <c r="C726" s="294">
        <v>344</v>
      </c>
      <c r="D726" s="294">
        <v>341</v>
      </c>
      <c r="E726" s="492">
        <f t="shared" si="34"/>
        <v>-0.0087</v>
      </c>
      <c r="F726" s="278" t="str">
        <f t="shared" si="35"/>
        <v>是</v>
      </c>
      <c r="G726" s="479" t="str">
        <f t="shared" si="33"/>
        <v>款</v>
      </c>
    </row>
    <row r="727" ht="44.1" customHeight="1" spans="1:7">
      <c r="A727" s="486">
        <v>2101501</v>
      </c>
      <c r="B727" s="487" t="s">
        <v>139</v>
      </c>
      <c r="C727" s="301">
        <v>304</v>
      </c>
      <c r="D727" s="301">
        <v>314</v>
      </c>
      <c r="E727" s="492">
        <f t="shared" si="34"/>
        <v>0.0329</v>
      </c>
      <c r="F727" s="278" t="str">
        <f t="shared" si="35"/>
        <v>是</v>
      </c>
      <c r="G727" s="479" t="str">
        <f t="shared" si="33"/>
        <v>项</v>
      </c>
    </row>
    <row r="728" ht="36" hidden="1" customHeight="1" spans="1:7">
      <c r="A728" s="486">
        <v>2101502</v>
      </c>
      <c r="B728" s="487" t="s">
        <v>140</v>
      </c>
      <c r="C728" s="488">
        <v>0</v>
      </c>
      <c r="D728" s="488">
        <v>0</v>
      </c>
      <c r="E728" s="493" t="str">
        <f t="shared" si="34"/>
        <v/>
      </c>
      <c r="F728" s="278" t="str">
        <f t="shared" si="35"/>
        <v>否</v>
      </c>
      <c r="G728" s="479" t="str">
        <f t="shared" si="33"/>
        <v>项</v>
      </c>
    </row>
    <row r="729" ht="36" hidden="1" customHeight="1" spans="1:7">
      <c r="A729" s="486">
        <v>2101503</v>
      </c>
      <c r="B729" s="487" t="s">
        <v>141</v>
      </c>
      <c r="C729" s="488">
        <v>0</v>
      </c>
      <c r="D729" s="488">
        <v>0</v>
      </c>
      <c r="E729" s="493" t="str">
        <f t="shared" si="34"/>
        <v/>
      </c>
      <c r="F729" s="278" t="str">
        <f t="shared" si="35"/>
        <v>否</v>
      </c>
      <c r="G729" s="479" t="str">
        <f t="shared" si="33"/>
        <v>项</v>
      </c>
    </row>
    <row r="730" ht="36" hidden="1" customHeight="1" spans="1:7">
      <c r="A730" s="486">
        <v>2101504</v>
      </c>
      <c r="B730" s="487" t="s">
        <v>179</v>
      </c>
      <c r="C730" s="488">
        <v>0</v>
      </c>
      <c r="D730" s="488">
        <v>0</v>
      </c>
      <c r="E730" s="493" t="str">
        <f t="shared" si="34"/>
        <v/>
      </c>
      <c r="F730" s="278" t="str">
        <f t="shared" si="35"/>
        <v>否</v>
      </c>
      <c r="G730" s="479" t="str">
        <f t="shared" si="33"/>
        <v>项</v>
      </c>
    </row>
    <row r="731" ht="44.1" customHeight="1" spans="1:7">
      <c r="A731" s="486">
        <v>2101505</v>
      </c>
      <c r="B731" s="487" t="s">
        <v>649</v>
      </c>
      <c r="C731" s="301">
        <v>15</v>
      </c>
      <c r="D731" s="301">
        <v>27</v>
      </c>
      <c r="E731" s="492">
        <f t="shared" si="34"/>
        <v>0.8</v>
      </c>
      <c r="F731" s="278" t="str">
        <f t="shared" si="35"/>
        <v>是</v>
      </c>
      <c r="G731" s="479" t="str">
        <f t="shared" si="33"/>
        <v>项</v>
      </c>
    </row>
    <row r="732" ht="44.1" customHeight="1" spans="1:7">
      <c r="A732" s="486">
        <v>2101506</v>
      </c>
      <c r="B732" s="487" t="s">
        <v>650</v>
      </c>
      <c r="C732" s="301">
        <v>22</v>
      </c>
      <c r="D732" s="301">
        <v>0</v>
      </c>
      <c r="E732" s="492">
        <f t="shared" si="34"/>
        <v>-1</v>
      </c>
      <c r="F732" s="278" t="str">
        <f t="shared" si="35"/>
        <v>是</v>
      </c>
      <c r="G732" s="479" t="str">
        <f t="shared" si="33"/>
        <v>项</v>
      </c>
    </row>
    <row r="733" ht="44.1" hidden="1" customHeight="1" spans="1:7">
      <c r="A733" s="486">
        <v>2101550</v>
      </c>
      <c r="B733" s="487" t="s">
        <v>148</v>
      </c>
      <c r="C733" s="488">
        <v>0</v>
      </c>
      <c r="D733" s="488">
        <v>0</v>
      </c>
      <c r="E733" s="493" t="str">
        <f t="shared" si="34"/>
        <v/>
      </c>
      <c r="F733" s="278" t="str">
        <f t="shared" si="35"/>
        <v>否</v>
      </c>
      <c r="G733" s="479" t="str">
        <f t="shared" si="33"/>
        <v>项</v>
      </c>
    </row>
    <row r="734" ht="36" customHeight="1" spans="1:7">
      <c r="A734" s="486">
        <v>2101599</v>
      </c>
      <c r="B734" s="487" t="s">
        <v>651</v>
      </c>
      <c r="C734" s="301">
        <v>3</v>
      </c>
      <c r="D734" s="301">
        <v>0</v>
      </c>
      <c r="E734" s="492">
        <f t="shared" si="34"/>
        <v>-1</v>
      </c>
      <c r="F734" s="278" t="str">
        <f t="shared" si="35"/>
        <v>是</v>
      </c>
      <c r="G734" s="479" t="str">
        <f t="shared" si="33"/>
        <v>项</v>
      </c>
    </row>
    <row r="735" ht="36" customHeight="1" spans="1:7">
      <c r="A735" s="485">
        <v>21016</v>
      </c>
      <c r="B735" s="303" t="s">
        <v>652</v>
      </c>
      <c r="C735" s="311">
        <v>5</v>
      </c>
      <c r="D735" s="311">
        <v>0</v>
      </c>
      <c r="E735" s="492">
        <f t="shared" si="34"/>
        <v>-1</v>
      </c>
      <c r="F735" s="278" t="str">
        <f t="shared" si="35"/>
        <v>是</v>
      </c>
      <c r="G735" s="479" t="str">
        <f t="shared" si="33"/>
        <v>款</v>
      </c>
    </row>
    <row r="736" ht="36" customHeight="1" spans="1:7">
      <c r="A736" s="486">
        <v>2101601</v>
      </c>
      <c r="B736" s="487" t="s">
        <v>652</v>
      </c>
      <c r="C736" s="301">
        <v>5</v>
      </c>
      <c r="D736" s="301">
        <v>0</v>
      </c>
      <c r="E736" s="492">
        <f t="shared" si="34"/>
        <v>-1</v>
      </c>
      <c r="F736" s="278" t="str">
        <f t="shared" si="35"/>
        <v>是</v>
      </c>
      <c r="G736" s="479" t="str">
        <f t="shared" si="33"/>
        <v>项</v>
      </c>
    </row>
    <row r="737" ht="36" hidden="1" customHeight="1" spans="1:7">
      <c r="A737" s="486">
        <v>21017</v>
      </c>
      <c r="B737" s="303" t="s">
        <v>653</v>
      </c>
      <c r="C737" s="309">
        <f>SUM(C738:C743)</f>
        <v>0</v>
      </c>
      <c r="D737" s="309">
        <f>SUM(D738:D743)</f>
        <v>0</v>
      </c>
      <c r="E737" s="493" t="str">
        <f t="shared" si="34"/>
        <v/>
      </c>
      <c r="F737" s="278" t="str">
        <f t="shared" si="35"/>
        <v>否</v>
      </c>
      <c r="G737" s="479" t="str">
        <f t="shared" si="33"/>
        <v>款</v>
      </c>
    </row>
    <row r="738" ht="36" hidden="1" customHeight="1" spans="1:7">
      <c r="A738" s="486">
        <v>2101701</v>
      </c>
      <c r="B738" s="487" t="s">
        <v>139</v>
      </c>
      <c r="C738" s="488">
        <v>0</v>
      </c>
      <c r="D738" s="488">
        <v>0</v>
      </c>
      <c r="E738" s="493" t="str">
        <f t="shared" si="34"/>
        <v/>
      </c>
      <c r="F738" s="278" t="str">
        <f t="shared" si="35"/>
        <v>否</v>
      </c>
      <c r="G738" s="479" t="str">
        <f t="shared" si="33"/>
        <v>项</v>
      </c>
    </row>
    <row r="739" ht="36" hidden="1" customHeight="1" spans="1:7">
      <c r="A739" s="486">
        <v>2101702</v>
      </c>
      <c r="B739" s="487" t="s">
        <v>140</v>
      </c>
      <c r="C739" s="488">
        <v>0</v>
      </c>
      <c r="D739" s="488">
        <v>0</v>
      </c>
      <c r="E739" s="493" t="str">
        <f t="shared" si="34"/>
        <v/>
      </c>
      <c r="F739" s="278" t="str">
        <f t="shared" si="35"/>
        <v>否</v>
      </c>
      <c r="G739" s="479" t="str">
        <f t="shared" si="33"/>
        <v>项</v>
      </c>
    </row>
    <row r="740" ht="36" hidden="1" customHeight="1" spans="1:7">
      <c r="A740" s="486">
        <v>2101703</v>
      </c>
      <c r="B740" s="487" t="s">
        <v>141</v>
      </c>
      <c r="C740" s="488">
        <v>0</v>
      </c>
      <c r="D740" s="488">
        <v>0</v>
      </c>
      <c r="E740" s="493" t="str">
        <f t="shared" si="34"/>
        <v/>
      </c>
      <c r="F740" s="278" t="str">
        <f t="shared" si="35"/>
        <v>否</v>
      </c>
      <c r="G740" s="479" t="str">
        <f t="shared" si="33"/>
        <v>项</v>
      </c>
    </row>
    <row r="741" ht="36" hidden="1" customHeight="1" spans="1:7">
      <c r="A741" s="486">
        <v>2101704</v>
      </c>
      <c r="B741" s="487" t="s">
        <v>654</v>
      </c>
      <c r="C741" s="488">
        <v>0</v>
      </c>
      <c r="D741" s="488">
        <v>0</v>
      </c>
      <c r="E741" s="493" t="str">
        <f t="shared" si="34"/>
        <v/>
      </c>
      <c r="F741" s="278" t="str">
        <f t="shared" si="35"/>
        <v>否</v>
      </c>
      <c r="G741" s="479" t="str">
        <f t="shared" si="33"/>
        <v>项</v>
      </c>
    </row>
    <row r="742" ht="36" hidden="1" customHeight="1" spans="1:6">
      <c r="A742" s="486">
        <v>2101750</v>
      </c>
      <c r="B742" s="487" t="s">
        <v>265</v>
      </c>
      <c r="C742" s="296"/>
      <c r="D742" s="296"/>
      <c r="E742" s="493" t="str">
        <f t="shared" si="34"/>
        <v/>
      </c>
      <c r="F742" s="278" t="str">
        <f t="shared" si="35"/>
        <v>否</v>
      </c>
    </row>
    <row r="743" ht="36" hidden="1" customHeight="1" spans="1:7">
      <c r="A743" s="486">
        <v>2101799</v>
      </c>
      <c r="B743" s="487" t="s">
        <v>655</v>
      </c>
      <c r="C743" s="488">
        <v>0</v>
      </c>
      <c r="D743" s="488">
        <v>0</v>
      </c>
      <c r="E743" s="493" t="str">
        <f t="shared" si="34"/>
        <v/>
      </c>
      <c r="F743" s="278" t="str">
        <f t="shared" si="35"/>
        <v>否</v>
      </c>
      <c r="G743" s="479" t="str">
        <f t="shared" ref="G743:G748" si="36">IF(LEN(A743)=3,"类",IF(LEN(A743)=5,"款","项"))</f>
        <v>项</v>
      </c>
    </row>
    <row r="744" ht="36" hidden="1" customHeight="1" spans="1:7">
      <c r="A744" s="486">
        <v>21018</v>
      </c>
      <c r="B744" s="303" t="s">
        <v>656</v>
      </c>
      <c r="C744" s="309">
        <f>SUM(C745:C748)</f>
        <v>0</v>
      </c>
      <c r="D744" s="309">
        <f>SUM(D745:D748)</f>
        <v>0</v>
      </c>
      <c r="E744" s="493" t="str">
        <f t="shared" si="34"/>
        <v/>
      </c>
      <c r="F744" s="278" t="str">
        <f t="shared" si="35"/>
        <v>否</v>
      </c>
      <c r="G744" s="479" t="str">
        <f t="shared" si="36"/>
        <v>款</v>
      </c>
    </row>
    <row r="745" ht="36" hidden="1" customHeight="1" spans="1:7">
      <c r="A745" s="486">
        <v>2101801</v>
      </c>
      <c r="B745" s="487" t="s">
        <v>139</v>
      </c>
      <c r="C745" s="488">
        <v>0</v>
      </c>
      <c r="D745" s="488">
        <v>0</v>
      </c>
      <c r="E745" s="493" t="str">
        <f t="shared" si="34"/>
        <v/>
      </c>
      <c r="F745" s="278" t="str">
        <f t="shared" si="35"/>
        <v>否</v>
      </c>
      <c r="G745" s="479" t="str">
        <f t="shared" si="36"/>
        <v>项</v>
      </c>
    </row>
    <row r="746" ht="36" hidden="1" customHeight="1" spans="1:7">
      <c r="A746" s="486">
        <v>2101802</v>
      </c>
      <c r="B746" s="487" t="s">
        <v>140</v>
      </c>
      <c r="C746" s="488">
        <v>0</v>
      </c>
      <c r="D746" s="488">
        <v>0</v>
      </c>
      <c r="E746" s="493" t="str">
        <f t="shared" si="34"/>
        <v/>
      </c>
      <c r="F746" s="278" t="str">
        <f t="shared" si="35"/>
        <v>否</v>
      </c>
      <c r="G746" s="479" t="str">
        <f t="shared" si="36"/>
        <v>项</v>
      </c>
    </row>
    <row r="747" ht="36" hidden="1" customHeight="1" spans="1:7">
      <c r="A747" s="486">
        <v>2101803</v>
      </c>
      <c r="B747" s="487" t="s">
        <v>141</v>
      </c>
      <c r="C747" s="488">
        <v>0</v>
      </c>
      <c r="D747" s="488">
        <v>0</v>
      </c>
      <c r="E747" s="493" t="str">
        <f t="shared" si="34"/>
        <v/>
      </c>
      <c r="F747" s="278" t="str">
        <f t="shared" si="35"/>
        <v>否</v>
      </c>
      <c r="G747" s="479" t="str">
        <f t="shared" si="36"/>
        <v>项</v>
      </c>
    </row>
    <row r="748" ht="36" hidden="1" customHeight="1" spans="1:7">
      <c r="A748" s="486">
        <v>2101899</v>
      </c>
      <c r="B748" s="487" t="s">
        <v>657</v>
      </c>
      <c r="C748" s="488">
        <v>0</v>
      </c>
      <c r="D748" s="488">
        <v>0</v>
      </c>
      <c r="E748" s="493" t="str">
        <f t="shared" si="34"/>
        <v/>
      </c>
      <c r="F748" s="278" t="str">
        <f t="shared" si="35"/>
        <v>否</v>
      </c>
      <c r="G748" s="479" t="str">
        <f t="shared" si="36"/>
        <v>项</v>
      </c>
    </row>
    <row r="749" ht="36" hidden="1" customHeight="1" spans="1:6">
      <c r="A749" s="486">
        <v>21019</v>
      </c>
      <c r="B749" s="303" t="s">
        <v>658</v>
      </c>
      <c r="C749" s="296">
        <f>SUM(C750:C751)</f>
        <v>0</v>
      </c>
      <c r="D749" s="296">
        <f>SUM(D750:D751)</f>
        <v>0</v>
      </c>
      <c r="E749" s="493" t="str">
        <f t="shared" si="34"/>
        <v/>
      </c>
      <c r="F749" s="278" t="str">
        <f t="shared" si="35"/>
        <v>否</v>
      </c>
    </row>
    <row r="750" ht="36" hidden="1" customHeight="1" spans="1:6">
      <c r="A750" s="486">
        <v>2101901</v>
      </c>
      <c r="B750" s="487" t="s">
        <v>659</v>
      </c>
      <c r="C750" s="296"/>
      <c r="D750" s="296"/>
      <c r="E750" s="493" t="str">
        <f t="shared" si="34"/>
        <v/>
      </c>
      <c r="F750" s="278" t="str">
        <f t="shared" si="35"/>
        <v>否</v>
      </c>
    </row>
    <row r="751" ht="36" hidden="1" customHeight="1" spans="1:6">
      <c r="A751" s="486">
        <v>2101999</v>
      </c>
      <c r="B751" s="487" t="s">
        <v>660</v>
      </c>
      <c r="C751" s="296"/>
      <c r="D751" s="296"/>
      <c r="E751" s="493" t="str">
        <f t="shared" si="34"/>
        <v/>
      </c>
      <c r="F751" s="278" t="str">
        <f t="shared" si="35"/>
        <v>否</v>
      </c>
    </row>
    <row r="752" ht="44.1" customHeight="1" spans="1:7">
      <c r="A752" s="485">
        <v>21099</v>
      </c>
      <c r="B752" s="303" t="s">
        <v>661</v>
      </c>
      <c r="C752" s="294">
        <v>682</v>
      </c>
      <c r="D752" s="294">
        <v>3842</v>
      </c>
      <c r="E752" s="492">
        <f t="shared" si="34"/>
        <v>4.6334</v>
      </c>
      <c r="F752" s="278" t="str">
        <f t="shared" si="35"/>
        <v>是</v>
      </c>
      <c r="G752" s="479" t="str">
        <f t="shared" ref="G752:G811" si="37">IF(LEN(A752)=3,"类",IF(LEN(A752)=5,"款","项"))</f>
        <v>款</v>
      </c>
    </row>
    <row r="753" ht="44.1" customHeight="1" spans="1:7">
      <c r="A753" s="495">
        <v>2109999</v>
      </c>
      <c r="B753" s="487" t="s">
        <v>661</v>
      </c>
      <c r="C753" s="301">
        <v>682</v>
      </c>
      <c r="D753" s="301">
        <v>3842</v>
      </c>
      <c r="E753" s="492">
        <f t="shared" si="34"/>
        <v>4.6334</v>
      </c>
      <c r="F753" s="278" t="str">
        <f t="shared" si="35"/>
        <v>是</v>
      </c>
      <c r="G753" s="479" t="str">
        <f t="shared" si="37"/>
        <v>项</v>
      </c>
    </row>
    <row r="754" ht="44.1" hidden="1" customHeight="1" spans="1:7">
      <c r="A754" s="496" t="s">
        <v>662</v>
      </c>
      <c r="B754" s="497" t="s">
        <v>275</v>
      </c>
      <c r="C754" s="498">
        <v>0</v>
      </c>
      <c r="D754" s="498">
        <v>0</v>
      </c>
      <c r="E754" s="493" t="str">
        <f t="shared" si="34"/>
        <v/>
      </c>
      <c r="F754" s="278" t="str">
        <f t="shared" si="35"/>
        <v>否</v>
      </c>
      <c r="G754" s="479" t="str">
        <f t="shared" si="37"/>
        <v>项</v>
      </c>
    </row>
    <row r="755" ht="36" hidden="1" customHeight="1" spans="1:7">
      <c r="A755" s="496" t="s">
        <v>663</v>
      </c>
      <c r="B755" s="497" t="s">
        <v>344</v>
      </c>
      <c r="C755" s="498">
        <v>0</v>
      </c>
      <c r="D755" s="498">
        <v>0</v>
      </c>
      <c r="E755" s="493" t="str">
        <f t="shared" si="34"/>
        <v/>
      </c>
      <c r="F755" s="278" t="str">
        <f t="shared" si="35"/>
        <v>否</v>
      </c>
      <c r="G755" s="479" t="str">
        <f t="shared" si="37"/>
        <v>项</v>
      </c>
    </row>
    <row r="756" ht="44.1" customHeight="1" spans="1:7">
      <c r="A756" s="485">
        <v>211</v>
      </c>
      <c r="B756" s="217" t="s">
        <v>89</v>
      </c>
      <c r="C756" s="294">
        <v>2364</v>
      </c>
      <c r="D756" s="294">
        <v>1646</v>
      </c>
      <c r="E756" s="492">
        <f t="shared" si="34"/>
        <v>-0.3037</v>
      </c>
      <c r="F756" s="278" t="str">
        <f t="shared" si="35"/>
        <v>是</v>
      </c>
      <c r="G756" s="479" t="str">
        <f t="shared" si="37"/>
        <v>类</v>
      </c>
    </row>
    <row r="757" ht="44.1" customHeight="1" spans="1:7">
      <c r="A757" s="485">
        <v>21101</v>
      </c>
      <c r="B757" s="303" t="s">
        <v>664</v>
      </c>
      <c r="C757" s="294">
        <v>16</v>
      </c>
      <c r="D757" s="294">
        <v>24</v>
      </c>
      <c r="E757" s="492">
        <f t="shared" si="34"/>
        <v>0.5</v>
      </c>
      <c r="F757" s="278" t="str">
        <f t="shared" si="35"/>
        <v>是</v>
      </c>
      <c r="G757" s="479" t="str">
        <f t="shared" si="37"/>
        <v>款</v>
      </c>
    </row>
    <row r="758" ht="44.1" hidden="1" customHeight="1" spans="1:7">
      <c r="A758" s="486">
        <v>2110101</v>
      </c>
      <c r="B758" s="487" t="s">
        <v>139</v>
      </c>
      <c r="C758" s="488">
        <v>0</v>
      </c>
      <c r="D758" s="488">
        <v>0</v>
      </c>
      <c r="E758" s="493" t="str">
        <f t="shared" si="34"/>
        <v/>
      </c>
      <c r="F758" s="278" t="str">
        <f t="shared" si="35"/>
        <v>否</v>
      </c>
      <c r="G758" s="479" t="str">
        <f t="shared" si="37"/>
        <v>项</v>
      </c>
    </row>
    <row r="759" ht="44.1" hidden="1" customHeight="1" spans="1:7">
      <c r="A759" s="486">
        <v>2110102</v>
      </c>
      <c r="B759" s="487" t="s">
        <v>140</v>
      </c>
      <c r="C759" s="488">
        <v>0</v>
      </c>
      <c r="D759" s="488">
        <v>0</v>
      </c>
      <c r="E759" s="493" t="str">
        <f t="shared" si="34"/>
        <v/>
      </c>
      <c r="F759" s="278" t="str">
        <f t="shared" si="35"/>
        <v>否</v>
      </c>
      <c r="G759" s="479" t="str">
        <f t="shared" si="37"/>
        <v>项</v>
      </c>
    </row>
    <row r="760" ht="44.1" hidden="1" customHeight="1" spans="1:7">
      <c r="A760" s="486">
        <v>2110103</v>
      </c>
      <c r="B760" s="487" t="s">
        <v>141</v>
      </c>
      <c r="C760" s="488">
        <v>0</v>
      </c>
      <c r="D760" s="488">
        <v>0</v>
      </c>
      <c r="E760" s="493" t="str">
        <f t="shared" si="34"/>
        <v/>
      </c>
      <c r="F760" s="278" t="str">
        <f t="shared" si="35"/>
        <v>否</v>
      </c>
      <c r="G760" s="479" t="str">
        <f t="shared" si="37"/>
        <v>项</v>
      </c>
    </row>
    <row r="761" ht="44.1" hidden="1" customHeight="1" spans="1:7">
      <c r="A761" s="486">
        <v>2110104</v>
      </c>
      <c r="B761" s="487" t="s">
        <v>665</v>
      </c>
      <c r="C761" s="488">
        <v>0</v>
      </c>
      <c r="D761" s="488">
        <v>0</v>
      </c>
      <c r="E761" s="493" t="str">
        <f t="shared" si="34"/>
        <v/>
      </c>
      <c r="F761" s="278" t="str">
        <f t="shared" si="35"/>
        <v>否</v>
      </c>
      <c r="G761" s="479" t="str">
        <f t="shared" si="37"/>
        <v>项</v>
      </c>
    </row>
    <row r="762" ht="44.1" hidden="1" customHeight="1" spans="1:7">
      <c r="A762" s="486">
        <v>2110105</v>
      </c>
      <c r="B762" s="487" t="s">
        <v>666</v>
      </c>
      <c r="C762" s="488">
        <v>0</v>
      </c>
      <c r="D762" s="488">
        <v>0</v>
      </c>
      <c r="E762" s="493" t="str">
        <f t="shared" si="34"/>
        <v/>
      </c>
      <c r="F762" s="278" t="str">
        <f t="shared" si="35"/>
        <v>否</v>
      </c>
      <c r="G762" s="479" t="str">
        <f t="shared" si="37"/>
        <v>项</v>
      </c>
    </row>
    <row r="763" ht="44.1" hidden="1" customHeight="1" spans="1:7">
      <c r="A763" s="486">
        <v>2110106</v>
      </c>
      <c r="B763" s="487" t="s">
        <v>667</v>
      </c>
      <c r="C763" s="488">
        <v>0</v>
      </c>
      <c r="D763" s="488">
        <v>0</v>
      </c>
      <c r="E763" s="493" t="str">
        <f t="shared" si="34"/>
        <v/>
      </c>
      <c r="F763" s="278" t="str">
        <f t="shared" si="35"/>
        <v>否</v>
      </c>
      <c r="G763" s="479" t="str">
        <f t="shared" si="37"/>
        <v>项</v>
      </c>
    </row>
    <row r="764" ht="44.1" hidden="1" customHeight="1" spans="1:7">
      <c r="A764" s="486">
        <v>2110107</v>
      </c>
      <c r="B764" s="487" t="s">
        <v>668</v>
      </c>
      <c r="C764" s="488">
        <v>0</v>
      </c>
      <c r="D764" s="488">
        <v>0</v>
      </c>
      <c r="E764" s="493" t="str">
        <f t="shared" si="34"/>
        <v/>
      </c>
      <c r="F764" s="278" t="str">
        <f t="shared" si="35"/>
        <v>否</v>
      </c>
      <c r="G764" s="479" t="str">
        <f t="shared" si="37"/>
        <v>项</v>
      </c>
    </row>
    <row r="765" ht="44.1" hidden="1" customHeight="1" spans="1:7">
      <c r="A765" s="486">
        <v>2110108</v>
      </c>
      <c r="B765" s="487" t="s">
        <v>669</v>
      </c>
      <c r="C765" s="488">
        <v>0</v>
      </c>
      <c r="D765" s="488">
        <v>0</v>
      </c>
      <c r="E765" s="493" t="str">
        <f t="shared" si="34"/>
        <v/>
      </c>
      <c r="F765" s="278" t="str">
        <f t="shared" si="35"/>
        <v>否</v>
      </c>
      <c r="G765" s="479" t="str">
        <f t="shared" si="37"/>
        <v>项</v>
      </c>
    </row>
    <row r="766" ht="44.1" customHeight="1" spans="1:7">
      <c r="A766" s="486">
        <v>2110199</v>
      </c>
      <c r="B766" s="487" t="s">
        <v>670</v>
      </c>
      <c r="C766" s="301">
        <v>16</v>
      </c>
      <c r="D766" s="301">
        <v>24</v>
      </c>
      <c r="E766" s="492">
        <f t="shared" si="34"/>
        <v>0.5</v>
      </c>
      <c r="F766" s="278" t="str">
        <f t="shared" si="35"/>
        <v>是</v>
      </c>
      <c r="G766" s="479" t="str">
        <f t="shared" si="37"/>
        <v>项</v>
      </c>
    </row>
    <row r="767" ht="44.1" hidden="1" customHeight="1" spans="1:7">
      <c r="A767" s="485">
        <v>21102</v>
      </c>
      <c r="B767" s="303" t="s">
        <v>671</v>
      </c>
      <c r="C767" s="312">
        <f>SUM(C768:C770)</f>
        <v>0</v>
      </c>
      <c r="D767" s="312">
        <f>((((SUM(D768:D770))+0)+0)+0)+0</f>
        <v>0</v>
      </c>
      <c r="E767" s="493" t="str">
        <f t="shared" si="34"/>
        <v/>
      </c>
      <c r="F767" s="278" t="str">
        <f t="shared" si="35"/>
        <v>否</v>
      </c>
      <c r="G767" s="479" t="str">
        <f t="shared" si="37"/>
        <v>款</v>
      </c>
    </row>
    <row r="768" ht="36" hidden="1" customHeight="1" spans="1:7">
      <c r="A768" s="486">
        <v>2110203</v>
      </c>
      <c r="B768" s="487" t="s">
        <v>672</v>
      </c>
      <c r="C768" s="488">
        <v>0</v>
      </c>
      <c r="D768" s="488">
        <v>0</v>
      </c>
      <c r="E768" s="493" t="str">
        <f t="shared" si="34"/>
        <v/>
      </c>
      <c r="F768" s="278" t="str">
        <f t="shared" si="35"/>
        <v>否</v>
      </c>
      <c r="G768" s="479" t="str">
        <f t="shared" si="37"/>
        <v>项</v>
      </c>
    </row>
    <row r="769" ht="44.1" hidden="1" customHeight="1" spans="1:7">
      <c r="A769" s="486">
        <v>2110204</v>
      </c>
      <c r="B769" s="487" t="s">
        <v>673</v>
      </c>
      <c r="C769" s="488">
        <v>0</v>
      </c>
      <c r="D769" s="488">
        <v>0</v>
      </c>
      <c r="E769" s="493" t="str">
        <f t="shared" si="34"/>
        <v/>
      </c>
      <c r="F769" s="278" t="str">
        <f t="shared" si="35"/>
        <v>否</v>
      </c>
      <c r="G769" s="479" t="str">
        <f t="shared" si="37"/>
        <v>项</v>
      </c>
    </row>
    <row r="770" ht="44.1" hidden="1" customHeight="1" spans="1:7">
      <c r="A770" s="486">
        <v>2110299</v>
      </c>
      <c r="B770" s="487" t="s">
        <v>674</v>
      </c>
      <c r="C770" s="488">
        <v>0</v>
      </c>
      <c r="D770" s="488">
        <v>0</v>
      </c>
      <c r="E770" s="493" t="str">
        <f t="shared" si="34"/>
        <v/>
      </c>
      <c r="F770" s="278" t="str">
        <f t="shared" si="35"/>
        <v>否</v>
      </c>
      <c r="G770" s="479" t="str">
        <f t="shared" si="37"/>
        <v>项</v>
      </c>
    </row>
    <row r="771" ht="44.1" customHeight="1" spans="1:7">
      <c r="A771" s="485">
        <v>21103</v>
      </c>
      <c r="B771" s="303" t="s">
        <v>675</v>
      </c>
      <c r="C771" s="294">
        <v>270</v>
      </c>
      <c r="D771" s="294">
        <v>632</v>
      </c>
      <c r="E771" s="492">
        <f t="shared" si="34"/>
        <v>1.3407</v>
      </c>
      <c r="F771" s="278" t="str">
        <f t="shared" si="35"/>
        <v>是</v>
      </c>
      <c r="G771" s="479" t="str">
        <f t="shared" si="37"/>
        <v>款</v>
      </c>
    </row>
    <row r="772" ht="44.1" customHeight="1" spans="1:7">
      <c r="A772" s="486">
        <v>2110301</v>
      </c>
      <c r="B772" s="487" t="s">
        <v>676</v>
      </c>
      <c r="C772" s="301">
        <v>270</v>
      </c>
      <c r="D772" s="301">
        <v>532</v>
      </c>
      <c r="E772" s="492">
        <f t="shared" ref="E772:E835" si="38">IF(C772&gt;0,D772/C772-1,IF(C772&lt;0,-(D772/C772-1),""))</f>
        <v>0.9704</v>
      </c>
      <c r="F772" s="278" t="str">
        <f t="shared" ref="F772:F835" si="39">IF(LEN(A772)=3,"是",IF(B772&lt;&gt;"",IF(SUM(C772:D772)&lt;&gt;0,"是","否"),"是"))</f>
        <v>是</v>
      </c>
      <c r="G772" s="479" t="str">
        <f t="shared" si="37"/>
        <v>项</v>
      </c>
    </row>
    <row r="773" ht="44.1" hidden="1" customHeight="1" spans="1:7">
      <c r="A773" s="486">
        <v>2110302</v>
      </c>
      <c r="B773" s="487" t="s">
        <v>677</v>
      </c>
      <c r="C773" s="488">
        <v>0</v>
      </c>
      <c r="D773" s="488">
        <v>0</v>
      </c>
      <c r="E773" s="493" t="str">
        <f t="shared" si="38"/>
        <v/>
      </c>
      <c r="F773" s="278" t="str">
        <f t="shared" si="39"/>
        <v>否</v>
      </c>
      <c r="G773" s="479" t="str">
        <f t="shared" si="37"/>
        <v>项</v>
      </c>
    </row>
    <row r="774" ht="36" hidden="1" customHeight="1" spans="1:7">
      <c r="A774" s="486">
        <v>2110303</v>
      </c>
      <c r="B774" s="487" t="s">
        <v>678</v>
      </c>
      <c r="C774" s="488">
        <v>0</v>
      </c>
      <c r="D774" s="488">
        <v>0</v>
      </c>
      <c r="E774" s="493" t="str">
        <f t="shared" si="38"/>
        <v/>
      </c>
      <c r="F774" s="278" t="str">
        <f t="shared" si="39"/>
        <v>否</v>
      </c>
      <c r="G774" s="479" t="str">
        <f t="shared" si="37"/>
        <v>项</v>
      </c>
    </row>
    <row r="775" ht="44.1" hidden="1" customHeight="1" spans="1:7">
      <c r="A775" s="486">
        <v>2110304</v>
      </c>
      <c r="B775" s="487" t="s">
        <v>679</v>
      </c>
      <c r="C775" s="488">
        <v>0</v>
      </c>
      <c r="D775" s="488">
        <v>0</v>
      </c>
      <c r="E775" s="493" t="str">
        <f t="shared" si="38"/>
        <v/>
      </c>
      <c r="F775" s="278" t="str">
        <f t="shared" si="39"/>
        <v>否</v>
      </c>
      <c r="G775" s="479" t="str">
        <f t="shared" si="37"/>
        <v>项</v>
      </c>
    </row>
    <row r="776" ht="36" hidden="1" customHeight="1" spans="1:7">
      <c r="A776" s="486">
        <v>2110305</v>
      </c>
      <c r="B776" s="487" t="s">
        <v>680</v>
      </c>
      <c r="C776" s="488">
        <v>0</v>
      </c>
      <c r="D776" s="488">
        <v>0</v>
      </c>
      <c r="E776" s="493" t="str">
        <f t="shared" si="38"/>
        <v/>
      </c>
      <c r="F776" s="278" t="str">
        <f t="shared" si="39"/>
        <v>否</v>
      </c>
      <c r="G776" s="479" t="str">
        <f t="shared" si="37"/>
        <v>项</v>
      </c>
    </row>
    <row r="777" ht="36" hidden="1" customHeight="1" spans="1:7">
      <c r="A777" s="486">
        <v>2110306</v>
      </c>
      <c r="B777" s="487" t="s">
        <v>681</v>
      </c>
      <c r="C777" s="488">
        <v>0</v>
      </c>
      <c r="D777" s="488">
        <v>0</v>
      </c>
      <c r="E777" s="493" t="str">
        <f t="shared" si="38"/>
        <v/>
      </c>
      <c r="F777" s="278" t="str">
        <f t="shared" si="39"/>
        <v>否</v>
      </c>
      <c r="G777" s="479" t="str">
        <f t="shared" si="37"/>
        <v>项</v>
      </c>
    </row>
    <row r="778" ht="44.1" hidden="1" customHeight="1" spans="1:7">
      <c r="A778" s="501">
        <v>2110307</v>
      </c>
      <c r="B778" s="487" t="s">
        <v>682</v>
      </c>
      <c r="C778" s="488">
        <v>0</v>
      </c>
      <c r="D778" s="488">
        <v>0</v>
      </c>
      <c r="E778" s="493" t="str">
        <f t="shared" si="38"/>
        <v/>
      </c>
      <c r="F778" s="278" t="str">
        <f t="shared" si="39"/>
        <v>否</v>
      </c>
      <c r="G778" s="479" t="str">
        <f t="shared" si="37"/>
        <v>项</v>
      </c>
    </row>
    <row r="779" ht="44.1" customHeight="1" spans="1:7">
      <c r="A779" s="486">
        <v>2110399</v>
      </c>
      <c r="B779" s="487" t="s">
        <v>683</v>
      </c>
      <c r="C779" s="301">
        <v>0</v>
      </c>
      <c r="D779" s="301">
        <v>100</v>
      </c>
      <c r="E779" s="492" t="str">
        <f t="shared" si="38"/>
        <v/>
      </c>
      <c r="F779" s="278" t="str">
        <f t="shared" si="39"/>
        <v>是</v>
      </c>
      <c r="G779" s="479" t="str">
        <f t="shared" si="37"/>
        <v>项</v>
      </c>
    </row>
    <row r="780" ht="44.1" customHeight="1" spans="1:7">
      <c r="A780" s="485">
        <v>21104</v>
      </c>
      <c r="B780" s="303" t="s">
        <v>684</v>
      </c>
      <c r="C780" s="294">
        <v>1393</v>
      </c>
      <c r="D780" s="294">
        <v>276</v>
      </c>
      <c r="E780" s="492">
        <f t="shared" si="38"/>
        <v>-0.8019</v>
      </c>
      <c r="F780" s="278" t="str">
        <f t="shared" si="39"/>
        <v>是</v>
      </c>
      <c r="G780" s="479" t="str">
        <f t="shared" si="37"/>
        <v>款</v>
      </c>
    </row>
    <row r="781" ht="44.1" hidden="1" customHeight="1" spans="1:7">
      <c r="A781" s="486">
        <v>2110401</v>
      </c>
      <c r="B781" s="487" t="s">
        <v>685</v>
      </c>
      <c r="C781" s="488">
        <v>0</v>
      </c>
      <c r="D781" s="488">
        <v>0</v>
      </c>
      <c r="E781" s="493" t="str">
        <f t="shared" si="38"/>
        <v/>
      </c>
      <c r="F781" s="278" t="str">
        <f t="shared" si="39"/>
        <v>否</v>
      </c>
      <c r="G781" s="479" t="str">
        <f t="shared" si="37"/>
        <v>项</v>
      </c>
    </row>
    <row r="782" ht="44.1" hidden="1" customHeight="1" spans="1:7">
      <c r="A782" s="486">
        <v>2110402</v>
      </c>
      <c r="B782" s="487" t="s">
        <v>686</v>
      </c>
      <c r="C782" s="488">
        <v>0</v>
      </c>
      <c r="D782" s="488">
        <v>0</v>
      </c>
      <c r="E782" s="493" t="str">
        <f t="shared" si="38"/>
        <v/>
      </c>
      <c r="F782" s="278" t="str">
        <f t="shared" si="39"/>
        <v>否</v>
      </c>
      <c r="G782" s="479" t="str">
        <f t="shared" si="37"/>
        <v>项</v>
      </c>
    </row>
    <row r="783" ht="44.1" customHeight="1" spans="1:7">
      <c r="A783" s="486">
        <v>2110404</v>
      </c>
      <c r="B783" s="487" t="s">
        <v>687</v>
      </c>
      <c r="C783" s="301">
        <v>0</v>
      </c>
      <c r="D783" s="301">
        <v>200</v>
      </c>
      <c r="E783" s="492" t="str">
        <f t="shared" si="38"/>
        <v/>
      </c>
      <c r="F783" s="278" t="str">
        <f t="shared" si="39"/>
        <v>是</v>
      </c>
      <c r="G783" s="479" t="str">
        <f t="shared" si="37"/>
        <v>项</v>
      </c>
    </row>
    <row r="784" ht="36" customHeight="1" spans="1:7">
      <c r="A784" s="486">
        <v>2110405</v>
      </c>
      <c r="B784" s="487" t="s">
        <v>688</v>
      </c>
      <c r="C784" s="301">
        <v>232</v>
      </c>
      <c r="D784" s="301">
        <v>0</v>
      </c>
      <c r="E784" s="492">
        <f t="shared" si="38"/>
        <v>-1</v>
      </c>
      <c r="F784" s="278" t="str">
        <f t="shared" si="39"/>
        <v>是</v>
      </c>
      <c r="G784" s="479" t="str">
        <f t="shared" si="37"/>
        <v>项</v>
      </c>
    </row>
    <row r="785" ht="44.1" customHeight="1" spans="1:7">
      <c r="A785" s="486">
        <v>2110406</v>
      </c>
      <c r="B785" s="487" t="s">
        <v>689</v>
      </c>
      <c r="C785" s="301">
        <v>40</v>
      </c>
      <c r="D785" s="301">
        <v>0</v>
      </c>
      <c r="E785" s="492">
        <f t="shared" si="38"/>
        <v>-1</v>
      </c>
      <c r="F785" s="278" t="str">
        <f t="shared" si="39"/>
        <v>是</v>
      </c>
      <c r="G785" s="479" t="str">
        <f t="shared" si="37"/>
        <v>项</v>
      </c>
    </row>
    <row r="786" ht="44.1" customHeight="1" spans="1:7">
      <c r="A786" s="486">
        <v>2110499</v>
      </c>
      <c r="B786" s="487" t="s">
        <v>690</v>
      </c>
      <c r="C786" s="301">
        <v>1121</v>
      </c>
      <c r="D786" s="301">
        <v>76</v>
      </c>
      <c r="E786" s="492">
        <f t="shared" si="38"/>
        <v>-0.9322</v>
      </c>
      <c r="F786" s="278" t="str">
        <f t="shared" si="39"/>
        <v>是</v>
      </c>
      <c r="G786" s="479" t="str">
        <f t="shared" si="37"/>
        <v>项</v>
      </c>
    </row>
    <row r="787" ht="36" customHeight="1" spans="1:7">
      <c r="A787" s="485">
        <v>21105</v>
      </c>
      <c r="B787" s="303" t="s">
        <v>691</v>
      </c>
      <c r="C787" s="311">
        <v>685</v>
      </c>
      <c r="D787" s="311">
        <v>612</v>
      </c>
      <c r="E787" s="492">
        <f t="shared" si="38"/>
        <v>-0.1066</v>
      </c>
      <c r="F787" s="278" t="str">
        <f t="shared" si="39"/>
        <v>是</v>
      </c>
      <c r="G787" s="479" t="str">
        <f t="shared" si="37"/>
        <v>款</v>
      </c>
    </row>
    <row r="788" ht="36" customHeight="1" spans="1:7">
      <c r="A788" s="486">
        <v>2110501</v>
      </c>
      <c r="B788" s="487" t="s">
        <v>692</v>
      </c>
      <c r="C788" s="301">
        <v>518</v>
      </c>
      <c r="D788" s="301">
        <v>471</v>
      </c>
      <c r="E788" s="492">
        <f t="shared" si="38"/>
        <v>-0.0907</v>
      </c>
      <c r="F788" s="278" t="str">
        <f t="shared" si="39"/>
        <v>是</v>
      </c>
      <c r="G788" s="479" t="str">
        <f t="shared" si="37"/>
        <v>项</v>
      </c>
    </row>
    <row r="789" ht="36" customHeight="1" spans="1:7">
      <c r="A789" s="486">
        <v>2110502</v>
      </c>
      <c r="B789" s="487" t="s">
        <v>693</v>
      </c>
      <c r="C789" s="301">
        <v>167</v>
      </c>
      <c r="D789" s="301">
        <v>141</v>
      </c>
      <c r="E789" s="492">
        <f t="shared" si="38"/>
        <v>-0.1557</v>
      </c>
      <c r="F789" s="278" t="str">
        <f t="shared" si="39"/>
        <v>是</v>
      </c>
      <c r="G789" s="479" t="str">
        <f t="shared" si="37"/>
        <v>项</v>
      </c>
    </row>
    <row r="790" ht="36" hidden="1" customHeight="1" spans="1:7">
      <c r="A790" s="486">
        <v>2110503</v>
      </c>
      <c r="B790" s="487" t="s">
        <v>694</v>
      </c>
      <c r="C790" s="488">
        <v>0</v>
      </c>
      <c r="D790" s="488">
        <v>0</v>
      </c>
      <c r="E790" s="493" t="str">
        <f t="shared" si="38"/>
        <v/>
      </c>
      <c r="F790" s="278" t="str">
        <f t="shared" si="39"/>
        <v>否</v>
      </c>
      <c r="G790" s="479" t="str">
        <f t="shared" si="37"/>
        <v>项</v>
      </c>
    </row>
    <row r="791" ht="36" hidden="1" customHeight="1" spans="1:7">
      <c r="A791" s="486">
        <v>2110506</v>
      </c>
      <c r="B791" s="487" t="s">
        <v>695</v>
      </c>
      <c r="C791" s="488">
        <v>0</v>
      </c>
      <c r="D791" s="488">
        <v>0</v>
      </c>
      <c r="E791" s="493" t="str">
        <f t="shared" si="38"/>
        <v/>
      </c>
      <c r="F791" s="278" t="str">
        <f t="shared" si="39"/>
        <v>否</v>
      </c>
      <c r="G791" s="479" t="str">
        <f t="shared" si="37"/>
        <v>项</v>
      </c>
    </row>
    <row r="792" ht="36" hidden="1" customHeight="1" spans="1:7">
      <c r="A792" s="486">
        <v>2110507</v>
      </c>
      <c r="B792" s="487" t="s">
        <v>696</v>
      </c>
      <c r="C792" s="488">
        <v>0</v>
      </c>
      <c r="D792" s="488">
        <v>0</v>
      </c>
      <c r="E792" s="493" t="str">
        <f t="shared" si="38"/>
        <v/>
      </c>
      <c r="F792" s="278" t="str">
        <f t="shared" si="39"/>
        <v>否</v>
      </c>
      <c r="G792" s="479" t="str">
        <f t="shared" si="37"/>
        <v>项</v>
      </c>
    </row>
    <row r="793" ht="36" hidden="1" customHeight="1" spans="1:7">
      <c r="A793" s="486">
        <v>2110599</v>
      </c>
      <c r="B793" s="487" t="s">
        <v>697</v>
      </c>
      <c r="C793" s="488">
        <v>0</v>
      </c>
      <c r="D793" s="488">
        <v>0</v>
      </c>
      <c r="E793" s="493" t="str">
        <f t="shared" si="38"/>
        <v/>
      </c>
      <c r="F793" s="278" t="str">
        <f t="shared" si="39"/>
        <v>否</v>
      </c>
      <c r="G793" s="479" t="str">
        <f t="shared" si="37"/>
        <v>项</v>
      </c>
    </row>
    <row r="794" ht="36" hidden="1" customHeight="1" spans="1:7">
      <c r="A794" s="485">
        <v>21107</v>
      </c>
      <c r="B794" s="303" t="s">
        <v>698</v>
      </c>
      <c r="C794" s="309">
        <f>SUM(C795:C796)</f>
        <v>0</v>
      </c>
      <c r="D794" s="309">
        <f>((((SUM(D795:D796))+0)+0)+0)+0</f>
        <v>0</v>
      </c>
      <c r="E794" s="493" t="str">
        <f t="shared" si="38"/>
        <v/>
      </c>
      <c r="F794" s="278" t="str">
        <f t="shared" si="39"/>
        <v>否</v>
      </c>
      <c r="G794" s="479" t="str">
        <f t="shared" si="37"/>
        <v>款</v>
      </c>
    </row>
    <row r="795" ht="36" hidden="1" customHeight="1" spans="1:7">
      <c r="A795" s="486">
        <v>2110704</v>
      </c>
      <c r="B795" s="487" t="s">
        <v>699</v>
      </c>
      <c r="C795" s="488">
        <v>0</v>
      </c>
      <c r="D795" s="488">
        <v>0</v>
      </c>
      <c r="E795" s="493" t="str">
        <f t="shared" si="38"/>
        <v/>
      </c>
      <c r="F795" s="278" t="str">
        <f t="shared" si="39"/>
        <v>否</v>
      </c>
      <c r="G795" s="479" t="str">
        <f t="shared" si="37"/>
        <v>项</v>
      </c>
    </row>
    <row r="796" ht="36" hidden="1" customHeight="1" spans="1:7">
      <c r="A796" s="486">
        <v>2110799</v>
      </c>
      <c r="B796" s="487" t="s">
        <v>700</v>
      </c>
      <c r="C796" s="488">
        <v>0</v>
      </c>
      <c r="D796" s="488">
        <v>0</v>
      </c>
      <c r="E796" s="493" t="str">
        <f t="shared" si="38"/>
        <v/>
      </c>
      <c r="F796" s="278" t="str">
        <f t="shared" si="39"/>
        <v>否</v>
      </c>
      <c r="G796" s="479" t="str">
        <f t="shared" si="37"/>
        <v>项</v>
      </c>
    </row>
    <row r="797" ht="36" hidden="1" customHeight="1" spans="1:7">
      <c r="A797" s="485">
        <v>21108</v>
      </c>
      <c r="B797" s="303" t="s">
        <v>701</v>
      </c>
      <c r="C797" s="309">
        <f>SUM(C798:C799)</f>
        <v>0</v>
      </c>
      <c r="D797" s="309">
        <f>((((SUM(D798:D799))+0)+0)+0)+0</f>
        <v>0</v>
      </c>
      <c r="E797" s="493" t="str">
        <f t="shared" si="38"/>
        <v/>
      </c>
      <c r="F797" s="278" t="str">
        <f t="shared" si="39"/>
        <v>否</v>
      </c>
      <c r="G797" s="479" t="str">
        <f t="shared" si="37"/>
        <v>款</v>
      </c>
    </row>
    <row r="798" ht="36" hidden="1" customHeight="1" spans="1:7">
      <c r="A798" s="486">
        <v>2110804</v>
      </c>
      <c r="B798" s="487" t="s">
        <v>702</v>
      </c>
      <c r="C798" s="488">
        <v>0</v>
      </c>
      <c r="D798" s="488">
        <v>0</v>
      </c>
      <c r="E798" s="493" t="str">
        <f t="shared" si="38"/>
        <v/>
      </c>
      <c r="F798" s="278" t="str">
        <f t="shared" si="39"/>
        <v>否</v>
      </c>
      <c r="G798" s="479" t="str">
        <f t="shared" si="37"/>
        <v>项</v>
      </c>
    </row>
    <row r="799" ht="36" hidden="1" customHeight="1" spans="1:7">
      <c r="A799" s="486">
        <v>2110899</v>
      </c>
      <c r="B799" s="487" t="s">
        <v>703</v>
      </c>
      <c r="C799" s="488">
        <v>0</v>
      </c>
      <c r="D799" s="488">
        <v>0</v>
      </c>
      <c r="E799" s="493" t="str">
        <f t="shared" si="38"/>
        <v/>
      </c>
      <c r="F799" s="278" t="str">
        <f t="shared" si="39"/>
        <v>否</v>
      </c>
      <c r="G799" s="479" t="str">
        <f t="shared" si="37"/>
        <v>项</v>
      </c>
    </row>
    <row r="800" ht="36" hidden="1" customHeight="1" spans="1:7">
      <c r="A800" s="485">
        <v>21109</v>
      </c>
      <c r="B800" s="303" t="s">
        <v>704</v>
      </c>
      <c r="C800" s="309">
        <f>C801</f>
        <v>0</v>
      </c>
      <c r="D800" s="309">
        <f>((((D801)+0)+0)+0)+0</f>
        <v>0</v>
      </c>
      <c r="E800" s="493" t="str">
        <f t="shared" si="38"/>
        <v/>
      </c>
      <c r="F800" s="278" t="str">
        <f t="shared" si="39"/>
        <v>否</v>
      </c>
      <c r="G800" s="479" t="str">
        <f t="shared" si="37"/>
        <v>款</v>
      </c>
    </row>
    <row r="801" ht="36" hidden="1" customHeight="1" spans="1:7">
      <c r="A801" s="495">
        <v>2110901</v>
      </c>
      <c r="B801" s="504" t="s">
        <v>704</v>
      </c>
      <c r="C801" s="488">
        <v>0</v>
      </c>
      <c r="D801" s="488">
        <v>0</v>
      </c>
      <c r="E801" s="493" t="str">
        <f t="shared" si="38"/>
        <v/>
      </c>
      <c r="F801" s="278" t="str">
        <f t="shared" si="39"/>
        <v>否</v>
      </c>
      <c r="G801" s="479" t="str">
        <f t="shared" si="37"/>
        <v>项</v>
      </c>
    </row>
    <row r="802" ht="44.1" hidden="1" customHeight="1" spans="1:7">
      <c r="A802" s="485">
        <v>21110</v>
      </c>
      <c r="B802" s="303" t="s">
        <v>705</v>
      </c>
      <c r="C802" s="312">
        <f>C803</f>
        <v>0</v>
      </c>
      <c r="D802" s="312">
        <f>((((D803)+0)+0)+0)+0</f>
        <v>0</v>
      </c>
      <c r="E802" s="493" t="str">
        <f t="shared" si="38"/>
        <v/>
      </c>
      <c r="F802" s="278" t="str">
        <f t="shared" si="39"/>
        <v>否</v>
      </c>
      <c r="G802" s="479" t="str">
        <f t="shared" si="37"/>
        <v>款</v>
      </c>
    </row>
    <row r="803" ht="44.1" hidden="1" customHeight="1" spans="1:7">
      <c r="A803" s="495">
        <v>2111001</v>
      </c>
      <c r="B803" s="504" t="s">
        <v>705</v>
      </c>
      <c r="C803" s="488">
        <v>0</v>
      </c>
      <c r="D803" s="488">
        <v>0</v>
      </c>
      <c r="E803" s="493" t="str">
        <f t="shared" si="38"/>
        <v/>
      </c>
      <c r="F803" s="278" t="str">
        <f t="shared" si="39"/>
        <v>否</v>
      </c>
      <c r="G803" s="479" t="str">
        <f t="shared" si="37"/>
        <v>项</v>
      </c>
    </row>
    <row r="804" ht="44.1" hidden="1" customHeight="1" spans="1:7">
      <c r="A804" s="485">
        <v>21111</v>
      </c>
      <c r="B804" s="303" t="s">
        <v>706</v>
      </c>
      <c r="C804" s="312">
        <f>SUM(C805:C809)</f>
        <v>0</v>
      </c>
      <c r="D804" s="312">
        <f>((((SUM(D805:D809))+0)+0)+0)+0</f>
        <v>0</v>
      </c>
      <c r="E804" s="493" t="str">
        <f t="shared" si="38"/>
        <v/>
      </c>
      <c r="F804" s="278" t="str">
        <f t="shared" si="39"/>
        <v>否</v>
      </c>
      <c r="G804" s="479" t="str">
        <f t="shared" si="37"/>
        <v>款</v>
      </c>
    </row>
    <row r="805" ht="44.1" hidden="1" customHeight="1" spans="1:7">
      <c r="A805" s="486">
        <v>2111101</v>
      </c>
      <c r="B805" s="487" t="s">
        <v>707</v>
      </c>
      <c r="C805" s="488">
        <v>0</v>
      </c>
      <c r="D805" s="488">
        <v>0</v>
      </c>
      <c r="E805" s="493" t="str">
        <f t="shared" si="38"/>
        <v/>
      </c>
      <c r="F805" s="278" t="str">
        <f t="shared" si="39"/>
        <v>否</v>
      </c>
      <c r="G805" s="479" t="str">
        <f t="shared" si="37"/>
        <v>项</v>
      </c>
    </row>
    <row r="806" ht="36" hidden="1" customHeight="1" spans="1:7">
      <c r="A806" s="486">
        <v>2111102</v>
      </c>
      <c r="B806" s="487" t="s">
        <v>708</v>
      </c>
      <c r="C806" s="488">
        <v>0</v>
      </c>
      <c r="D806" s="488">
        <v>0</v>
      </c>
      <c r="E806" s="493" t="str">
        <f t="shared" si="38"/>
        <v/>
      </c>
      <c r="F806" s="278" t="str">
        <f t="shared" si="39"/>
        <v>否</v>
      </c>
      <c r="G806" s="479" t="str">
        <f t="shared" si="37"/>
        <v>项</v>
      </c>
    </row>
    <row r="807" ht="36" hidden="1" customHeight="1" spans="1:7">
      <c r="A807" s="486">
        <v>2111103</v>
      </c>
      <c r="B807" s="487" t="s">
        <v>709</v>
      </c>
      <c r="C807" s="488">
        <v>0</v>
      </c>
      <c r="D807" s="488">
        <v>0</v>
      </c>
      <c r="E807" s="493" t="str">
        <f t="shared" si="38"/>
        <v/>
      </c>
      <c r="F807" s="278" t="str">
        <f t="shared" si="39"/>
        <v>否</v>
      </c>
      <c r="G807" s="479" t="str">
        <f t="shared" si="37"/>
        <v>项</v>
      </c>
    </row>
    <row r="808" ht="36" hidden="1" customHeight="1" spans="1:7">
      <c r="A808" s="486">
        <v>2111104</v>
      </c>
      <c r="B808" s="487" t="s">
        <v>710</v>
      </c>
      <c r="C808" s="488">
        <v>0</v>
      </c>
      <c r="D808" s="488">
        <v>0</v>
      </c>
      <c r="E808" s="493" t="str">
        <f t="shared" si="38"/>
        <v/>
      </c>
      <c r="F808" s="278" t="str">
        <f t="shared" si="39"/>
        <v>否</v>
      </c>
      <c r="G808" s="479" t="str">
        <f t="shared" si="37"/>
        <v>项</v>
      </c>
    </row>
    <row r="809" ht="36" hidden="1" customHeight="1" spans="1:7">
      <c r="A809" s="486">
        <v>2111199</v>
      </c>
      <c r="B809" s="487" t="s">
        <v>711</v>
      </c>
      <c r="C809" s="488">
        <v>0</v>
      </c>
      <c r="D809" s="488">
        <v>0</v>
      </c>
      <c r="E809" s="493" t="str">
        <f t="shared" si="38"/>
        <v/>
      </c>
      <c r="F809" s="278" t="str">
        <f t="shared" si="39"/>
        <v>否</v>
      </c>
      <c r="G809" s="479" t="str">
        <f t="shared" si="37"/>
        <v>项</v>
      </c>
    </row>
    <row r="810" ht="36" hidden="1" customHeight="1" spans="1:7">
      <c r="A810" s="485">
        <v>21112</v>
      </c>
      <c r="B810" s="303" t="s">
        <v>712</v>
      </c>
      <c r="C810" s="309">
        <f>SUM(C811:C812)</f>
        <v>0</v>
      </c>
      <c r="D810" s="309">
        <f>SUM(D811:D812)</f>
        <v>0</v>
      </c>
      <c r="E810" s="493" t="str">
        <f t="shared" si="38"/>
        <v/>
      </c>
      <c r="F810" s="278" t="str">
        <f t="shared" si="39"/>
        <v>否</v>
      </c>
      <c r="G810" s="479" t="str">
        <f t="shared" si="37"/>
        <v>款</v>
      </c>
    </row>
    <row r="811" ht="36" hidden="1" customHeight="1" spans="1:7">
      <c r="A811" s="501">
        <v>2111201</v>
      </c>
      <c r="B811" s="487" t="s">
        <v>713</v>
      </c>
      <c r="C811" s="488">
        <v>0</v>
      </c>
      <c r="D811" s="488">
        <v>0</v>
      </c>
      <c r="E811" s="493" t="str">
        <f t="shared" si="38"/>
        <v/>
      </c>
      <c r="F811" s="278" t="str">
        <f t="shared" si="39"/>
        <v>否</v>
      </c>
      <c r="G811" s="479" t="str">
        <f t="shared" si="37"/>
        <v>项</v>
      </c>
    </row>
    <row r="812" ht="36" hidden="1" customHeight="1" spans="1:6">
      <c r="A812" s="501">
        <v>2111299</v>
      </c>
      <c r="B812" s="487" t="s">
        <v>714</v>
      </c>
      <c r="C812" s="296"/>
      <c r="D812" s="296"/>
      <c r="E812" s="493" t="str">
        <f t="shared" si="38"/>
        <v/>
      </c>
      <c r="F812" s="278" t="str">
        <f t="shared" si="39"/>
        <v>否</v>
      </c>
    </row>
    <row r="813" ht="36" hidden="1" customHeight="1" spans="1:7">
      <c r="A813" s="485">
        <v>21113</v>
      </c>
      <c r="B813" s="303" t="s">
        <v>715</v>
      </c>
      <c r="C813" s="309">
        <f>C814</f>
        <v>0</v>
      </c>
      <c r="D813" s="309">
        <f>((((D814)+0)+0)+0)+0</f>
        <v>0</v>
      </c>
      <c r="E813" s="493" t="str">
        <f t="shared" si="38"/>
        <v/>
      </c>
      <c r="F813" s="278" t="str">
        <f t="shared" si="39"/>
        <v>否</v>
      </c>
      <c r="G813" s="479" t="str">
        <f t="shared" ref="G813:G876" si="40">IF(LEN(A813)=3,"类",IF(LEN(A813)=5,"款","项"))</f>
        <v>款</v>
      </c>
    </row>
    <row r="814" ht="36" hidden="1" customHeight="1" spans="1:7">
      <c r="A814" s="501">
        <v>2111301</v>
      </c>
      <c r="B814" s="487" t="s">
        <v>715</v>
      </c>
      <c r="C814" s="488">
        <v>0</v>
      </c>
      <c r="D814" s="488">
        <v>0</v>
      </c>
      <c r="E814" s="493" t="str">
        <f t="shared" si="38"/>
        <v/>
      </c>
      <c r="F814" s="278" t="str">
        <f t="shared" si="39"/>
        <v>否</v>
      </c>
      <c r="G814" s="479" t="str">
        <f t="shared" si="40"/>
        <v>项</v>
      </c>
    </row>
    <row r="815" ht="44.1" customHeight="1" spans="1:7">
      <c r="A815" s="485">
        <v>21114</v>
      </c>
      <c r="B815" s="303" t="s">
        <v>716</v>
      </c>
      <c r="C815" s="294">
        <v>0</v>
      </c>
      <c r="D815" s="294">
        <v>2</v>
      </c>
      <c r="E815" s="492" t="str">
        <f t="shared" si="38"/>
        <v/>
      </c>
      <c r="F815" s="278" t="str">
        <f t="shared" si="39"/>
        <v>是</v>
      </c>
      <c r="G815" s="479" t="str">
        <f t="shared" si="40"/>
        <v>款</v>
      </c>
    </row>
    <row r="816" ht="36" hidden="1" customHeight="1" spans="1:7">
      <c r="A816" s="486">
        <v>2111401</v>
      </c>
      <c r="B816" s="487" t="s">
        <v>139</v>
      </c>
      <c r="C816" s="488">
        <v>0</v>
      </c>
      <c r="D816" s="488">
        <v>0</v>
      </c>
      <c r="E816" s="493" t="str">
        <f t="shared" si="38"/>
        <v/>
      </c>
      <c r="F816" s="278" t="str">
        <f t="shared" si="39"/>
        <v>否</v>
      </c>
      <c r="G816" s="479" t="str">
        <f t="shared" si="40"/>
        <v>项</v>
      </c>
    </row>
    <row r="817" ht="44.1" customHeight="1" spans="1:7">
      <c r="A817" s="486">
        <v>2111402</v>
      </c>
      <c r="B817" s="487" t="s">
        <v>140</v>
      </c>
      <c r="C817" s="301">
        <v>0</v>
      </c>
      <c r="D817" s="301">
        <v>2</v>
      </c>
      <c r="E817" s="492" t="str">
        <f t="shared" si="38"/>
        <v/>
      </c>
      <c r="F817" s="278" t="str">
        <f t="shared" si="39"/>
        <v>是</v>
      </c>
      <c r="G817" s="479" t="str">
        <f t="shared" si="40"/>
        <v>项</v>
      </c>
    </row>
    <row r="818" ht="36" hidden="1" customHeight="1" spans="1:7">
      <c r="A818" s="486">
        <v>2111403</v>
      </c>
      <c r="B818" s="487" t="s">
        <v>141</v>
      </c>
      <c r="C818" s="488">
        <v>0</v>
      </c>
      <c r="D818" s="488">
        <v>0</v>
      </c>
      <c r="E818" s="493" t="str">
        <f t="shared" si="38"/>
        <v/>
      </c>
      <c r="F818" s="278" t="str">
        <f t="shared" si="39"/>
        <v>否</v>
      </c>
      <c r="G818" s="479" t="str">
        <f t="shared" si="40"/>
        <v>项</v>
      </c>
    </row>
    <row r="819" ht="36" hidden="1" customHeight="1" spans="1:7">
      <c r="A819" s="486">
        <v>2111406</v>
      </c>
      <c r="B819" s="487" t="s">
        <v>717</v>
      </c>
      <c r="C819" s="488">
        <v>0</v>
      </c>
      <c r="D819" s="488">
        <v>0</v>
      </c>
      <c r="E819" s="493" t="str">
        <f t="shared" si="38"/>
        <v/>
      </c>
      <c r="F819" s="278" t="str">
        <f t="shared" si="39"/>
        <v>否</v>
      </c>
      <c r="G819" s="479" t="str">
        <f t="shared" si="40"/>
        <v>项</v>
      </c>
    </row>
    <row r="820" ht="44.1" hidden="1" customHeight="1" spans="1:7">
      <c r="A820" s="486">
        <v>2111407</v>
      </c>
      <c r="B820" s="487" t="s">
        <v>718</v>
      </c>
      <c r="C820" s="488">
        <v>0</v>
      </c>
      <c r="D820" s="488">
        <v>0</v>
      </c>
      <c r="E820" s="493" t="str">
        <f t="shared" si="38"/>
        <v/>
      </c>
      <c r="F820" s="278" t="str">
        <f t="shared" si="39"/>
        <v>否</v>
      </c>
      <c r="G820" s="479" t="str">
        <f t="shared" si="40"/>
        <v>项</v>
      </c>
    </row>
    <row r="821" ht="36" hidden="1" customHeight="1" spans="1:7">
      <c r="A821" s="486">
        <v>2111408</v>
      </c>
      <c r="B821" s="487" t="s">
        <v>719</v>
      </c>
      <c r="C821" s="488">
        <v>0</v>
      </c>
      <c r="D821" s="488">
        <v>0</v>
      </c>
      <c r="E821" s="493" t="str">
        <f t="shared" si="38"/>
        <v/>
      </c>
      <c r="F821" s="278" t="str">
        <f t="shared" si="39"/>
        <v>否</v>
      </c>
      <c r="G821" s="479" t="str">
        <f t="shared" si="40"/>
        <v>项</v>
      </c>
    </row>
    <row r="822" ht="44.1" hidden="1" customHeight="1" spans="1:7">
      <c r="A822" s="486">
        <v>2111411</v>
      </c>
      <c r="B822" s="487" t="s">
        <v>179</v>
      </c>
      <c r="C822" s="488">
        <v>0</v>
      </c>
      <c r="D822" s="488">
        <v>0</v>
      </c>
      <c r="E822" s="493" t="str">
        <f t="shared" si="38"/>
        <v/>
      </c>
      <c r="F822" s="278" t="str">
        <f t="shared" si="39"/>
        <v>否</v>
      </c>
      <c r="G822" s="479" t="str">
        <f t="shared" si="40"/>
        <v>项</v>
      </c>
    </row>
    <row r="823" ht="36" hidden="1" customHeight="1" spans="1:7">
      <c r="A823" s="486">
        <v>2111413</v>
      </c>
      <c r="B823" s="487" t="s">
        <v>720</v>
      </c>
      <c r="C823" s="488">
        <v>0</v>
      </c>
      <c r="D823" s="488">
        <v>0</v>
      </c>
      <c r="E823" s="493" t="str">
        <f t="shared" si="38"/>
        <v/>
      </c>
      <c r="F823" s="278" t="str">
        <f t="shared" si="39"/>
        <v>否</v>
      </c>
      <c r="G823" s="479" t="str">
        <f t="shared" si="40"/>
        <v>项</v>
      </c>
    </row>
    <row r="824" ht="36" hidden="1" customHeight="1" spans="1:7">
      <c r="A824" s="486">
        <v>2111450</v>
      </c>
      <c r="B824" s="487" t="s">
        <v>148</v>
      </c>
      <c r="C824" s="488">
        <v>0</v>
      </c>
      <c r="D824" s="488">
        <v>0</v>
      </c>
      <c r="E824" s="493" t="str">
        <f t="shared" si="38"/>
        <v/>
      </c>
      <c r="F824" s="278" t="str">
        <f t="shared" si="39"/>
        <v>否</v>
      </c>
      <c r="G824" s="479" t="str">
        <f t="shared" si="40"/>
        <v>项</v>
      </c>
    </row>
    <row r="825" ht="36" hidden="1" customHeight="1" spans="1:7">
      <c r="A825" s="486">
        <v>2111499</v>
      </c>
      <c r="B825" s="487" t="s">
        <v>721</v>
      </c>
      <c r="C825" s="488">
        <v>0</v>
      </c>
      <c r="D825" s="488">
        <v>0</v>
      </c>
      <c r="E825" s="493" t="str">
        <f t="shared" si="38"/>
        <v/>
      </c>
      <c r="F825" s="278" t="str">
        <f t="shared" si="39"/>
        <v>否</v>
      </c>
      <c r="G825" s="479" t="str">
        <f t="shared" si="40"/>
        <v>项</v>
      </c>
    </row>
    <row r="826" ht="44.1" customHeight="1" spans="1:7">
      <c r="A826" s="485">
        <v>21199</v>
      </c>
      <c r="B826" s="303" t="s">
        <v>722</v>
      </c>
      <c r="C826" s="294">
        <v>0</v>
      </c>
      <c r="D826" s="294">
        <v>100</v>
      </c>
      <c r="E826" s="492" t="str">
        <f t="shared" si="38"/>
        <v/>
      </c>
      <c r="F826" s="278" t="str">
        <f t="shared" si="39"/>
        <v>是</v>
      </c>
      <c r="G826" s="479" t="str">
        <f t="shared" si="40"/>
        <v>款</v>
      </c>
    </row>
    <row r="827" ht="44.1" customHeight="1" spans="1:7">
      <c r="A827" s="501">
        <v>2119999</v>
      </c>
      <c r="B827" s="487" t="s">
        <v>722</v>
      </c>
      <c r="C827" s="301">
        <v>0</v>
      </c>
      <c r="D827" s="301">
        <v>100</v>
      </c>
      <c r="E827" s="492" t="str">
        <f t="shared" si="38"/>
        <v/>
      </c>
      <c r="F827" s="278" t="str">
        <f t="shared" si="39"/>
        <v>是</v>
      </c>
      <c r="G827" s="479" t="str">
        <f t="shared" si="40"/>
        <v>项</v>
      </c>
    </row>
    <row r="828" ht="44.1" hidden="1" customHeight="1" spans="1:7">
      <c r="A828" s="166" t="s">
        <v>723</v>
      </c>
      <c r="B828" s="497" t="s">
        <v>275</v>
      </c>
      <c r="C828" s="498">
        <v>0</v>
      </c>
      <c r="D828" s="498">
        <v>0</v>
      </c>
      <c r="E828" s="493" t="str">
        <f t="shared" si="38"/>
        <v/>
      </c>
      <c r="F828" s="278" t="str">
        <f t="shared" si="39"/>
        <v>否</v>
      </c>
      <c r="G828" s="479" t="str">
        <f t="shared" si="40"/>
        <v>项</v>
      </c>
    </row>
    <row r="829" ht="44.1" customHeight="1" spans="1:7">
      <c r="A829" s="485">
        <v>212</v>
      </c>
      <c r="B829" s="217" t="s">
        <v>91</v>
      </c>
      <c r="C829" s="294">
        <v>12267</v>
      </c>
      <c r="D829" s="294">
        <v>26381</v>
      </c>
      <c r="E829" s="492">
        <f t="shared" si="38"/>
        <v>1.1506</v>
      </c>
      <c r="F829" s="278" t="str">
        <f t="shared" si="39"/>
        <v>是</v>
      </c>
      <c r="G829" s="479" t="str">
        <f t="shared" si="40"/>
        <v>类</v>
      </c>
    </row>
    <row r="830" ht="44.1" customHeight="1" spans="1:7">
      <c r="A830" s="485">
        <v>21201</v>
      </c>
      <c r="B830" s="303" t="s">
        <v>724</v>
      </c>
      <c r="C830" s="294">
        <v>1753</v>
      </c>
      <c r="D830" s="294">
        <v>1902</v>
      </c>
      <c r="E830" s="492">
        <f t="shared" si="38"/>
        <v>0.085</v>
      </c>
      <c r="F830" s="278" t="str">
        <f t="shared" si="39"/>
        <v>是</v>
      </c>
      <c r="G830" s="479" t="str">
        <f t="shared" si="40"/>
        <v>款</v>
      </c>
    </row>
    <row r="831" ht="44.1" customHeight="1" spans="1:7">
      <c r="A831" s="486">
        <v>2120101</v>
      </c>
      <c r="B831" s="487" t="s">
        <v>139</v>
      </c>
      <c r="C831" s="301">
        <v>1355</v>
      </c>
      <c r="D831" s="301">
        <v>1634</v>
      </c>
      <c r="E831" s="492">
        <f t="shared" si="38"/>
        <v>0.2059</v>
      </c>
      <c r="F831" s="278" t="str">
        <f t="shared" si="39"/>
        <v>是</v>
      </c>
      <c r="G831" s="479" t="str">
        <f t="shared" si="40"/>
        <v>项</v>
      </c>
    </row>
    <row r="832" ht="36" hidden="1" customHeight="1" spans="1:7">
      <c r="A832" s="486">
        <v>2120102</v>
      </c>
      <c r="B832" s="487" t="s">
        <v>140</v>
      </c>
      <c r="C832" s="488">
        <v>0</v>
      </c>
      <c r="D832" s="488">
        <v>0</v>
      </c>
      <c r="E832" s="493" t="str">
        <f t="shared" si="38"/>
        <v/>
      </c>
      <c r="F832" s="278" t="str">
        <f t="shared" si="39"/>
        <v>否</v>
      </c>
      <c r="G832" s="479" t="str">
        <f t="shared" si="40"/>
        <v>项</v>
      </c>
    </row>
    <row r="833" ht="44.1" hidden="1" customHeight="1" spans="1:7">
      <c r="A833" s="486">
        <v>2120103</v>
      </c>
      <c r="B833" s="487" t="s">
        <v>141</v>
      </c>
      <c r="C833" s="488">
        <v>0</v>
      </c>
      <c r="D833" s="488">
        <v>0</v>
      </c>
      <c r="E833" s="493" t="str">
        <f t="shared" si="38"/>
        <v/>
      </c>
      <c r="F833" s="278" t="str">
        <f t="shared" si="39"/>
        <v>否</v>
      </c>
      <c r="G833" s="479" t="str">
        <f t="shared" si="40"/>
        <v>项</v>
      </c>
    </row>
    <row r="834" ht="44.1" hidden="1" customHeight="1" spans="1:7">
      <c r="A834" s="486">
        <v>2120104</v>
      </c>
      <c r="B834" s="487" t="s">
        <v>725</v>
      </c>
      <c r="C834" s="488">
        <v>0</v>
      </c>
      <c r="D834" s="488">
        <v>0</v>
      </c>
      <c r="E834" s="493" t="str">
        <f t="shared" si="38"/>
        <v/>
      </c>
      <c r="F834" s="278" t="str">
        <f t="shared" si="39"/>
        <v>否</v>
      </c>
      <c r="G834" s="479" t="str">
        <f t="shared" si="40"/>
        <v>项</v>
      </c>
    </row>
    <row r="835" ht="44.1" hidden="1" customHeight="1" spans="1:7">
      <c r="A835" s="486">
        <v>2120105</v>
      </c>
      <c r="B835" s="487" t="s">
        <v>726</v>
      </c>
      <c r="C835" s="488">
        <v>0</v>
      </c>
      <c r="D835" s="488">
        <v>0</v>
      </c>
      <c r="E835" s="493" t="str">
        <f t="shared" si="38"/>
        <v/>
      </c>
      <c r="F835" s="278" t="str">
        <f t="shared" si="39"/>
        <v>否</v>
      </c>
      <c r="G835" s="479" t="str">
        <f t="shared" si="40"/>
        <v>项</v>
      </c>
    </row>
    <row r="836" ht="44.1" hidden="1" customHeight="1" spans="1:7">
      <c r="A836" s="486">
        <v>2120106</v>
      </c>
      <c r="B836" s="487" t="s">
        <v>727</v>
      </c>
      <c r="C836" s="488">
        <v>0</v>
      </c>
      <c r="D836" s="488">
        <v>0</v>
      </c>
      <c r="E836" s="493" t="str">
        <f t="shared" ref="E836:E899" si="41">IF(C836&gt;0,D836/C836-1,IF(C836&lt;0,-(D836/C836-1),""))</f>
        <v/>
      </c>
      <c r="F836" s="278" t="str">
        <f t="shared" ref="F836:F899" si="42">IF(LEN(A836)=3,"是",IF(B836&lt;&gt;"",IF(SUM(C836:D836)&lt;&gt;0,"是","否"),"是"))</f>
        <v>否</v>
      </c>
      <c r="G836" s="479" t="str">
        <f t="shared" si="40"/>
        <v>项</v>
      </c>
    </row>
    <row r="837" ht="36" hidden="1" customHeight="1" spans="1:7">
      <c r="A837" s="486">
        <v>2120107</v>
      </c>
      <c r="B837" s="487" t="s">
        <v>728</v>
      </c>
      <c r="C837" s="488">
        <v>0</v>
      </c>
      <c r="D837" s="488">
        <v>0</v>
      </c>
      <c r="E837" s="493" t="str">
        <f t="shared" si="41"/>
        <v/>
      </c>
      <c r="F837" s="278" t="str">
        <f t="shared" si="42"/>
        <v>否</v>
      </c>
      <c r="G837" s="479" t="str">
        <f t="shared" si="40"/>
        <v>项</v>
      </c>
    </row>
    <row r="838" ht="44.1" hidden="1" customHeight="1" spans="1:7">
      <c r="A838" s="486">
        <v>2120109</v>
      </c>
      <c r="B838" s="487" t="s">
        <v>729</v>
      </c>
      <c r="C838" s="488">
        <v>0</v>
      </c>
      <c r="D838" s="488">
        <v>0</v>
      </c>
      <c r="E838" s="493" t="str">
        <f t="shared" si="41"/>
        <v/>
      </c>
      <c r="F838" s="278" t="str">
        <f t="shared" si="42"/>
        <v>否</v>
      </c>
      <c r="G838" s="479" t="str">
        <f t="shared" si="40"/>
        <v>项</v>
      </c>
    </row>
    <row r="839" ht="44.1" hidden="1" customHeight="1" spans="1:7">
      <c r="A839" s="486">
        <v>2120110</v>
      </c>
      <c r="B839" s="487" t="s">
        <v>730</v>
      </c>
      <c r="C839" s="488">
        <v>0</v>
      </c>
      <c r="D839" s="488">
        <v>0</v>
      </c>
      <c r="E839" s="493" t="str">
        <f t="shared" si="41"/>
        <v/>
      </c>
      <c r="F839" s="278" t="str">
        <f t="shared" si="42"/>
        <v>否</v>
      </c>
      <c r="G839" s="479" t="str">
        <f t="shared" si="40"/>
        <v>项</v>
      </c>
    </row>
    <row r="840" ht="44.1" customHeight="1" spans="1:7">
      <c r="A840" s="486">
        <v>2120199</v>
      </c>
      <c r="B840" s="487" t="s">
        <v>731</v>
      </c>
      <c r="C840" s="301">
        <v>398</v>
      </c>
      <c r="D840" s="301">
        <v>268</v>
      </c>
      <c r="E840" s="492">
        <f t="shared" si="41"/>
        <v>-0.3266</v>
      </c>
      <c r="F840" s="278" t="str">
        <f t="shared" si="42"/>
        <v>是</v>
      </c>
      <c r="G840" s="479" t="str">
        <f t="shared" si="40"/>
        <v>项</v>
      </c>
    </row>
    <row r="841" ht="44.1" customHeight="1" spans="1:7">
      <c r="A841" s="485">
        <v>21202</v>
      </c>
      <c r="B841" s="303" t="s">
        <v>732</v>
      </c>
      <c r="C841" s="294">
        <v>2729</v>
      </c>
      <c r="D841" s="294">
        <v>6734</v>
      </c>
      <c r="E841" s="492">
        <f t="shared" si="41"/>
        <v>1.4676</v>
      </c>
      <c r="F841" s="278" t="str">
        <f t="shared" si="42"/>
        <v>是</v>
      </c>
      <c r="G841" s="479" t="str">
        <f t="shared" si="40"/>
        <v>款</v>
      </c>
    </row>
    <row r="842" ht="44.1" customHeight="1" spans="1:7">
      <c r="A842" s="495">
        <v>2120201</v>
      </c>
      <c r="B842" s="504" t="s">
        <v>732</v>
      </c>
      <c r="C842" s="301">
        <v>2729</v>
      </c>
      <c r="D842" s="301">
        <v>6734</v>
      </c>
      <c r="E842" s="492">
        <f t="shared" si="41"/>
        <v>1.4676</v>
      </c>
      <c r="F842" s="278" t="str">
        <f t="shared" si="42"/>
        <v>是</v>
      </c>
      <c r="G842" s="479" t="str">
        <f t="shared" si="40"/>
        <v>项</v>
      </c>
    </row>
    <row r="843" ht="36" customHeight="1" spans="1:7">
      <c r="A843" s="485">
        <v>21203</v>
      </c>
      <c r="B843" s="303" t="s">
        <v>733</v>
      </c>
      <c r="C843" s="294">
        <v>401</v>
      </c>
      <c r="D843" s="294">
        <v>9524</v>
      </c>
      <c r="E843" s="492">
        <f t="shared" si="41"/>
        <v>22.7506</v>
      </c>
      <c r="F843" s="278" t="str">
        <f t="shared" si="42"/>
        <v>是</v>
      </c>
      <c r="G843" s="479" t="str">
        <f t="shared" si="40"/>
        <v>款</v>
      </c>
    </row>
    <row r="844" ht="36" customHeight="1" spans="1:7">
      <c r="A844" s="486">
        <v>2120303</v>
      </c>
      <c r="B844" s="487" t="s">
        <v>734</v>
      </c>
      <c r="C844" s="301">
        <v>0</v>
      </c>
      <c r="D844" s="301">
        <v>9004</v>
      </c>
      <c r="E844" s="492" t="str">
        <f t="shared" si="41"/>
        <v/>
      </c>
      <c r="F844" s="278" t="str">
        <f t="shared" si="42"/>
        <v>是</v>
      </c>
      <c r="G844" s="479" t="str">
        <f t="shared" si="40"/>
        <v>项</v>
      </c>
    </row>
    <row r="845" ht="36" customHeight="1" spans="1:7">
      <c r="A845" s="486">
        <v>2120399</v>
      </c>
      <c r="B845" s="487" t="s">
        <v>735</v>
      </c>
      <c r="C845" s="301">
        <v>401</v>
      </c>
      <c r="D845" s="301">
        <v>520</v>
      </c>
      <c r="E845" s="492">
        <f t="shared" si="41"/>
        <v>0.2968</v>
      </c>
      <c r="F845" s="278" t="str">
        <f t="shared" si="42"/>
        <v>是</v>
      </c>
      <c r="G845" s="479" t="str">
        <f t="shared" si="40"/>
        <v>项</v>
      </c>
    </row>
    <row r="846" ht="44.1" customHeight="1" spans="1:7">
      <c r="A846" s="485">
        <v>21205</v>
      </c>
      <c r="B846" s="303" t="s">
        <v>736</v>
      </c>
      <c r="C846" s="294">
        <v>2689</v>
      </c>
      <c r="D846" s="294">
        <v>3754</v>
      </c>
      <c r="E846" s="492">
        <f t="shared" si="41"/>
        <v>0.3961</v>
      </c>
      <c r="F846" s="278" t="str">
        <f t="shared" si="42"/>
        <v>是</v>
      </c>
      <c r="G846" s="479" t="str">
        <f t="shared" si="40"/>
        <v>款</v>
      </c>
    </row>
    <row r="847" ht="44.1" customHeight="1" spans="1:7">
      <c r="A847" s="495">
        <v>2120501</v>
      </c>
      <c r="B847" s="504" t="s">
        <v>736</v>
      </c>
      <c r="C847" s="301">
        <v>2689</v>
      </c>
      <c r="D847" s="301">
        <v>3754</v>
      </c>
      <c r="E847" s="492">
        <f t="shared" si="41"/>
        <v>0.3961</v>
      </c>
      <c r="F847" s="278" t="str">
        <f t="shared" si="42"/>
        <v>是</v>
      </c>
      <c r="G847" s="479" t="str">
        <f t="shared" si="40"/>
        <v>项</v>
      </c>
    </row>
    <row r="848" ht="44.1" hidden="1" customHeight="1" spans="1:7">
      <c r="A848" s="485">
        <v>21206</v>
      </c>
      <c r="B848" s="303" t="s">
        <v>737</v>
      </c>
      <c r="C848" s="312">
        <f>C849</f>
        <v>0</v>
      </c>
      <c r="D848" s="312">
        <f>((((D849)+0)+0)+0)+0</f>
        <v>0</v>
      </c>
      <c r="E848" s="493" t="str">
        <f t="shared" si="41"/>
        <v/>
      </c>
      <c r="F848" s="278" t="str">
        <f t="shared" si="42"/>
        <v>否</v>
      </c>
      <c r="G848" s="479" t="str">
        <f t="shared" si="40"/>
        <v>款</v>
      </c>
    </row>
    <row r="849" ht="44.1" hidden="1" customHeight="1" spans="1:7">
      <c r="A849" s="495">
        <v>2120601</v>
      </c>
      <c r="B849" s="504" t="s">
        <v>737</v>
      </c>
      <c r="C849" s="488">
        <v>0</v>
      </c>
      <c r="D849" s="488">
        <v>0</v>
      </c>
      <c r="E849" s="493" t="str">
        <f t="shared" si="41"/>
        <v/>
      </c>
      <c r="F849" s="278" t="str">
        <f t="shared" si="42"/>
        <v>否</v>
      </c>
      <c r="G849" s="479" t="str">
        <f t="shared" si="40"/>
        <v>项</v>
      </c>
    </row>
    <row r="850" ht="44.1" customHeight="1" spans="1:7">
      <c r="A850" s="485">
        <v>21299</v>
      </c>
      <c r="B850" s="303" t="s">
        <v>738</v>
      </c>
      <c r="C850" s="294">
        <v>4695</v>
      </c>
      <c r="D850" s="294">
        <v>4467</v>
      </c>
      <c r="E850" s="492">
        <f t="shared" si="41"/>
        <v>-0.0486</v>
      </c>
      <c r="F850" s="278" t="str">
        <f t="shared" si="42"/>
        <v>是</v>
      </c>
      <c r="G850" s="479" t="str">
        <f t="shared" si="40"/>
        <v>款</v>
      </c>
    </row>
    <row r="851" ht="44.1" customHeight="1" spans="1:7">
      <c r="A851" s="495">
        <v>2129999</v>
      </c>
      <c r="B851" s="504" t="s">
        <v>738</v>
      </c>
      <c r="C851" s="301">
        <v>4695</v>
      </c>
      <c r="D851" s="301">
        <v>4467</v>
      </c>
      <c r="E851" s="492">
        <f t="shared" si="41"/>
        <v>-0.0486</v>
      </c>
      <c r="F851" s="278" t="str">
        <f t="shared" si="42"/>
        <v>是</v>
      </c>
      <c r="G851" s="479" t="str">
        <f t="shared" si="40"/>
        <v>项</v>
      </c>
    </row>
    <row r="852" ht="44.1" hidden="1" customHeight="1" spans="1:7">
      <c r="A852" s="496" t="s">
        <v>739</v>
      </c>
      <c r="B852" s="497" t="s">
        <v>275</v>
      </c>
      <c r="C852" s="498">
        <v>0</v>
      </c>
      <c r="D852" s="498">
        <v>0</v>
      </c>
      <c r="E852" s="493" t="str">
        <f t="shared" si="41"/>
        <v/>
      </c>
      <c r="F852" s="278" t="str">
        <f t="shared" si="42"/>
        <v>否</v>
      </c>
      <c r="G852" s="479" t="str">
        <f t="shared" si="40"/>
        <v>项</v>
      </c>
    </row>
    <row r="853" ht="44.1" customHeight="1" spans="1:7">
      <c r="A853" s="485">
        <v>213</v>
      </c>
      <c r="B853" s="217" t="s">
        <v>93</v>
      </c>
      <c r="C853" s="294">
        <v>79330</v>
      </c>
      <c r="D853" s="294">
        <v>40446</v>
      </c>
      <c r="E853" s="492">
        <f t="shared" si="41"/>
        <v>-0.4902</v>
      </c>
      <c r="F853" s="278" t="str">
        <f t="shared" si="42"/>
        <v>是</v>
      </c>
      <c r="G853" s="479" t="str">
        <f t="shared" si="40"/>
        <v>类</v>
      </c>
    </row>
    <row r="854" ht="44.1" customHeight="1" spans="1:7">
      <c r="A854" s="485">
        <v>21301</v>
      </c>
      <c r="B854" s="303" t="s">
        <v>740</v>
      </c>
      <c r="C854" s="294">
        <v>16347</v>
      </c>
      <c r="D854" s="294">
        <v>12253</v>
      </c>
      <c r="E854" s="492">
        <f t="shared" si="41"/>
        <v>-0.2504</v>
      </c>
      <c r="F854" s="278" t="str">
        <f t="shared" si="42"/>
        <v>是</v>
      </c>
      <c r="G854" s="479" t="str">
        <f t="shared" si="40"/>
        <v>款</v>
      </c>
    </row>
    <row r="855" ht="44.1" customHeight="1" spans="1:7">
      <c r="A855" s="486">
        <v>2130101</v>
      </c>
      <c r="B855" s="487" t="s">
        <v>139</v>
      </c>
      <c r="C855" s="301">
        <v>2140</v>
      </c>
      <c r="D855" s="301">
        <v>2854</v>
      </c>
      <c r="E855" s="492">
        <f t="shared" si="41"/>
        <v>0.3336</v>
      </c>
      <c r="F855" s="278" t="str">
        <f t="shared" si="42"/>
        <v>是</v>
      </c>
      <c r="G855" s="479" t="str">
        <f t="shared" si="40"/>
        <v>项</v>
      </c>
    </row>
    <row r="856" ht="36" customHeight="1" spans="1:7">
      <c r="A856" s="486">
        <v>2130102</v>
      </c>
      <c r="B856" s="487" t="s">
        <v>140</v>
      </c>
      <c r="C856" s="301">
        <v>0</v>
      </c>
      <c r="D856" s="301">
        <v>69</v>
      </c>
      <c r="E856" s="492" t="str">
        <f t="shared" si="41"/>
        <v/>
      </c>
      <c r="F856" s="278" t="str">
        <f t="shared" si="42"/>
        <v>是</v>
      </c>
      <c r="G856" s="479" t="str">
        <f t="shared" si="40"/>
        <v>项</v>
      </c>
    </row>
    <row r="857" ht="44.1" hidden="1" customHeight="1" spans="1:7">
      <c r="A857" s="486">
        <v>2130103</v>
      </c>
      <c r="B857" s="487" t="s">
        <v>141</v>
      </c>
      <c r="C857" s="488">
        <v>0</v>
      </c>
      <c r="D857" s="488">
        <v>0</v>
      </c>
      <c r="E857" s="493" t="str">
        <f t="shared" si="41"/>
        <v/>
      </c>
      <c r="F857" s="278" t="str">
        <f t="shared" si="42"/>
        <v>否</v>
      </c>
      <c r="G857" s="479" t="str">
        <f t="shared" si="40"/>
        <v>项</v>
      </c>
    </row>
    <row r="858" ht="44.1" customHeight="1" spans="1:7">
      <c r="A858" s="486">
        <v>2130104</v>
      </c>
      <c r="B858" s="487" t="s">
        <v>148</v>
      </c>
      <c r="C858" s="301">
        <v>814</v>
      </c>
      <c r="D858" s="301">
        <v>94</v>
      </c>
      <c r="E858" s="492">
        <f t="shared" si="41"/>
        <v>-0.8845</v>
      </c>
      <c r="F858" s="278" t="str">
        <f t="shared" si="42"/>
        <v>是</v>
      </c>
      <c r="G858" s="479" t="str">
        <f t="shared" si="40"/>
        <v>项</v>
      </c>
    </row>
    <row r="859" ht="44.1" hidden="1" customHeight="1" spans="1:7">
      <c r="A859" s="486">
        <v>2130105</v>
      </c>
      <c r="B859" s="487" t="s">
        <v>741</v>
      </c>
      <c r="C859" s="488">
        <v>0</v>
      </c>
      <c r="D859" s="488">
        <v>0</v>
      </c>
      <c r="E859" s="493" t="str">
        <f t="shared" si="41"/>
        <v/>
      </c>
      <c r="F859" s="278" t="str">
        <f t="shared" si="42"/>
        <v>否</v>
      </c>
      <c r="G859" s="479" t="str">
        <f t="shared" si="40"/>
        <v>项</v>
      </c>
    </row>
    <row r="860" ht="44.1" customHeight="1" spans="1:7">
      <c r="A860" s="486">
        <v>2130106</v>
      </c>
      <c r="B860" s="487" t="s">
        <v>742</v>
      </c>
      <c r="C860" s="301">
        <v>461</v>
      </c>
      <c r="D860" s="301">
        <v>757</v>
      </c>
      <c r="E860" s="492">
        <f t="shared" si="41"/>
        <v>0.6421</v>
      </c>
      <c r="F860" s="278" t="str">
        <f t="shared" si="42"/>
        <v>是</v>
      </c>
      <c r="G860" s="479" t="str">
        <f t="shared" si="40"/>
        <v>项</v>
      </c>
    </row>
    <row r="861" ht="44.1" customHeight="1" spans="1:7">
      <c r="A861" s="486">
        <v>2130108</v>
      </c>
      <c r="B861" s="487" t="s">
        <v>743</v>
      </c>
      <c r="C861" s="301">
        <v>112</v>
      </c>
      <c r="D861" s="301">
        <v>193</v>
      </c>
      <c r="E861" s="492">
        <f t="shared" si="41"/>
        <v>0.7232</v>
      </c>
      <c r="F861" s="278" t="str">
        <f t="shared" si="42"/>
        <v>是</v>
      </c>
      <c r="G861" s="479" t="str">
        <f t="shared" si="40"/>
        <v>项</v>
      </c>
    </row>
    <row r="862" ht="44.1" customHeight="1" spans="1:7">
      <c r="A862" s="486">
        <v>2130109</v>
      </c>
      <c r="B862" s="487" t="s">
        <v>744</v>
      </c>
      <c r="C862" s="301">
        <v>0</v>
      </c>
      <c r="D862" s="301">
        <v>3</v>
      </c>
      <c r="E862" s="492" t="str">
        <f t="shared" si="41"/>
        <v/>
      </c>
      <c r="F862" s="278" t="str">
        <f t="shared" si="42"/>
        <v>是</v>
      </c>
      <c r="G862" s="479" t="str">
        <f t="shared" si="40"/>
        <v>项</v>
      </c>
    </row>
    <row r="863" ht="44.1" hidden="1" customHeight="1" spans="1:7">
      <c r="A863" s="486">
        <v>2130110</v>
      </c>
      <c r="B863" s="487" t="s">
        <v>745</v>
      </c>
      <c r="C863" s="488">
        <v>0</v>
      </c>
      <c r="D863" s="488">
        <v>0</v>
      </c>
      <c r="E863" s="493" t="str">
        <f t="shared" si="41"/>
        <v/>
      </c>
      <c r="F863" s="278" t="str">
        <f t="shared" si="42"/>
        <v>否</v>
      </c>
      <c r="G863" s="479" t="str">
        <f t="shared" si="40"/>
        <v>项</v>
      </c>
    </row>
    <row r="864" s="476" customFormat="1" ht="44.1" customHeight="1" spans="1:7">
      <c r="A864" s="486">
        <v>2130111</v>
      </c>
      <c r="B864" s="487" t="s">
        <v>746</v>
      </c>
      <c r="C864" s="301">
        <v>2</v>
      </c>
      <c r="D864" s="301">
        <v>0</v>
      </c>
      <c r="E864" s="492">
        <f t="shared" si="41"/>
        <v>-1</v>
      </c>
      <c r="F864" s="278" t="str">
        <f t="shared" si="42"/>
        <v>是</v>
      </c>
      <c r="G864" s="479" t="str">
        <f t="shared" si="40"/>
        <v>项</v>
      </c>
    </row>
    <row r="865" ht="44.1" hidden="1" customHeight="1" spans="1:7">
      <c r="A865" s="486">
        <v>2130112</v>
      </c>
      <c r="B865" s="487" t="s">
        <v>747</v>
      </c>
      <c r="C865" s="488">
        <v>0</v>
      </c>
      <c r="D865" s="488">
        <v>0</v>
      </c>
      <c r="E865" s="493" t="str">
        <f t="shared" si="41"/>
        <v/>
      </c>
      <c r="F865" s="278" t="str">
        <f t="shared" si="42"/>
        <v>否</v>
      </c>
      <c r="G865" s="479" t="str">
        <f t="shared" si="40"/>
        <v>项</v>
      </c>
    </row>
    <row r="866" ht="44.1" hidden="1" customHeight="1" spans="1:7">
      <c r="A866" s="486">
        <v>2130114</v>
      </c>
      <c r="B866" s="487" t="s">
        <v>748</v>
      </c>
      <c r="C866" s="488">
        <v>0</v>
      </c>
      <c r="D866" s="488">
        <v>0</v>
      </c>
      <c r="E866" s="493" t="str">
        <f t="shared" si="41"/>
        <v/>
      </c>
      <c r="F866" s="278" t="str">
        <f t="shared" si="42"/>
        <v>否</v>
      </c>
      <c r="G866" s="479" t="str">
        <f t="shared" si="40"/>
        <v>项</v>
      </c>
    </row>
    <row r="867" ht="36" customHeight="1" spans="1:7">
      <c r="A867" s="486">
        <v>2130119</v>
      </c>
      <c r="B867" s="487" t="s">
        <v>749</v>
      </c>
      <c r="C867" s="301">
        <v>30</v>
      </c>
      <c r="D867" s="301">
        <v>0</v>
      </c>
      <c r="E867" s="492">
        <f t="shared" si="41"/>
        <v>-1</v>
      </c>
      <c r="F867" s="278" t="str">
        <f t="shared" si="42"/>
        <v>是</v>
      </c>
      <c r="G867" s="479" t="str">
        <f t="shared" si="40"/>
        <v>项</v>
      </c>
    </row>
    <row r="868" ht="36" customHeight="1" spans="1:7">
      <c r="A868" s="486">
        <v>2130120</v>
      </c>
      <c r="B868" s="487" t="s">
        <v>750</v>
      </c>
      <c r="C868" s="301">
        <v>3124</v>
      </c>
      <c r="D868" s="301">
        <v>0</v>
      </c>
      <c r="E868" s="492">
        <f t="shared" si="41"/>
        <v>-1</v>
      </c>
      <c r="F868" s="278" t="str">
        <f t="shared" si="42"/>
        <v>是</v>
      </c>
      <c r="G868" s="479" t="str">
        <f t="shared" si="40"/>
        <v>项</v>
      </c>
    </row>
    <row r="869" ht="36" customHeight="1" spans="1:7">
      <c r="A869" s="486">
        <v>2130121</v>
      </c>
      <c r="B869" s="487" t="s">
        <v>751</v>
      </c>
      <c r="C869" s="301">
        <v>0</v>
      </c>
      <c r="D869" s="301">
        <v>89</v>
      </c>
      <c r="E869" s="492" t="str">
        <f t="shared" si="41"/>
        <v/>
      </c>
      <c r="F869" s="278" t="str">
        <f t="shared" si="42"/>
        <v>是</v>
      </c>
      <c r="G869" s="479" t="str">
        <f t="shared" si="40"/>
        <v>项</v>
      </c>
    </row>
    <row r="870" ht="44.1" customHeight="1" spans="1:7">
      <c r="A870" s="486">
        <v>2130122</v>
      </c>
      <c r="B870" s="487" t="s">
        <v>752</v>
      </c>
      <c r="C870" s="301">
        <v>3126</v>
      </c>
      <c r="D870" s="301">
        <v>5580</v>
      </c>
      <c r="E870" s="492">
        <f t="shared" si="41"/>
        <v>0.785</v>
      </c>
      <c r="F870" s="278" t="str">
        <f t="shared" si="42"/>
        <v>是</v>
      </c>
      <c r="G870" s="479" t="str">
        <f t="shared" si="40"/>
        <v>项</v>
      </c>
    </row>
    <row r="871" ht="44.1" customHeight="1" spans="1:7">
      <c r="A871" s="486">
        <v>2130124</v>
      </c>
      <c r="B871" s="487" t="s">
        <v>753</v>
      </c>
      <c r="C871" s="301">
        <v>213</v>
      </c>
      <c r="D871" s="301">
        <v>0</v>
      </c>
      <c r="E871" s="492">
        <f t="shared" si="41"/>
        <v>-1</v>
      </c>
      <c r="F871" s="278" t="str">
        <f t="shared" si="42"/>
        <v>是</v>
      </c>
      <c r="G871" s="479" t="str">
        <f t="shared" si="40"/>
        <v>项</v>
      </c>
    </row>
    <row r="872" ht="44.1" hidden="1" customHeight="1" spans="1:7">
      <c r="A872" s="486">
        <v>2130125</v>
      </c>
      <c r="B872" s="487" t="s">
        <v>754</v>
      </c>
      <c r="C872" s="488">
        <v>0</v>
      </c>
      <c r="D872" s="488">
        <v>0</v>
      </c>
      <c r="E872" s="493" t="str">
        <f t="shared" si="41"/>
        <v/>
      </c>
      <c r="F872" s="278" t="str">
        <f t="shared" si="42"/>
        <v>否</v>
      </c>
      <c r="G872" s="479" t="str">
        <f t="shared" si="40"/>
        <v>项</v>
      </c>
    </row>
    <row r="873" ht="44.1" customHeight="1" spans="1:7">
      <c r="A873" s="486">
        <v>2130126</v>
      </c>
      <c r="B873" s="487" t="s">
        <v>755</v>
      </c>
      <c r="C873" s="301">
        <v>766</v>
      </c>
      <c r="D873" s="301">
        <v>145</v>
      </c>
      <c r="E873" s="492">
        <f t="shared" si="41"/>
        <v>-0.8107</v>
      </c>
      <c r="F873" s="278" t="str">
        <f t="shared" si="42"/>
        <v>是</v>
      </c>
      <c r="G873" s="479" t="str">
        <f t="shared" si="40"/>
        <v>项</v>
      </c>
    </row>
    <row r="874" s="476" customFormat="1" ht="44.1" customHeight="1" spans="1:7">
      <c r="A874" s="486">
        <v>2130135</v>
      </c>
      <c r="B874" s="487" t="s">
        <v>756</v>
      </c>
      <c r="C874" s="301">
        <v>1319</v>
      </c>
      <c r="D874" s="301">
        <v>1219</v>
      </c>
      <c r="E874" s="492">
        <f t="shared" si="41"/>
        <v>-0.0758</v>
      </c>
      <c r="F874" s="278" t="str">
        <f t="shared" si="42"/>
        <v>是</v>
      </c>
      <c r="G874" s="479" t="str">
        <f t="shared" si="40"/>
        <v>项</v>
      </c>
    </row>
    <row r="875" ht="36" hidden="1" customHeight="1" spans="1:7">
      <c r="A875" s="486">
        <v>2130142</v>
      </c>
      <c r="B875" s="487" t="s">
        <v>757</v>
      </c>
      <c r="C875" s="488">
        <v>0</v>
      </c>
      <c r="D875" s="488">
        <v>0</v>
      </c>
      <c r="E875" s="493" t="str">
        <f t="shared" si="41"/>
        <v/>
      </c>
      <c r="F875" s="278" t="str">
        <f t="shared" si="42"/>
        <v>否</v>
      </c>
      <c r="G875" s="479" t="str">
        <f t="shared" si="40"/>
        <v>项</v>
      </c>
    </row>
    <row r="876" ht="36" hidden="1" customHeight="1" spans="1:7">
      <c r="A876" s="486">
        <v>2130148</v>
      </c>
      <c r="B876" s="487" t="s">
        <v>758</v>
      </c>
      <c r="C876" s="488">
        <v>0</v>
      </c>
      <c r="D876" s="488">
        <v>0</v>
      </c>
      <c r="E876" s="493" t="str">
        <f t="shared" si="41"/>
        <v/>
      </c>
      <c r="F876" s="278" t="str">
        <f t="shared" si="42"/>
        <v>否</v>
      </c>
      <c r="G876" s="479" t="str">
        <f t="shared" si="40"/>
        <v>项</v>
      </c>
    </row>
    <row r="877" ht="36" hidden="1" customHeight="1" spans="1:7">
      <c r="A877" s="486">
        <v>2130152</v>
      </c>
      <c r="B877" s="487" t="s">
        <v>759</v>
      </c>
      <c r="C877" s="488">
        <v>0</v>
      </c>
      <c r="D877" s="488">
        <v>0</v>
      </c>
      <c r="E877" s="493" t="str">
        <f t="shared" si="41"/>
        <v/>
      </c>
      <c r="F877" s="278" t="str">
        <f t="shared" si="42"/>
        <v>否</v>
      </c>
      <c r="G877" s="479" t="str">
        <f t="shared" ref="G877:G940" si="43">IF(LEN(A877)=3,"类",IF(LEN(A877)=5,"款","项"))</f>
        <v>项</v>
      </c>
    </row>
    <row r="878" ht="44.1" customHeight="1" spans="1:7">
      <c r="A878" s="486">
        <v>2130153</v>
      </c>
      <c r="B878" s="487" t="s">
        <v>760</v>
      </c>
      <c r="C878" s="301">
        <v>4000</v>
      </c>
      <c r="D878" s="301">
        <v>1200</v>
      </c>
      <c r="E878" s="492">
        <f t="shared" si="41"/>
        <v>-0.7</v>
      </c>
      <c r="F878" s="278" t="str">
        <f t="shared" si="42"/>
        <v>是</v>
      </c>
      <c r="G878" s="479" t="str">
        <f t="shared" si="43"/>
        <v>项</v>
      </c>
    </row>
    <row r="879" ht="44.1" customHeight="1" spans="1:7">
      <c r="A879" s="486">
        <v>2130199</v>
      </c>
      <c r="B879" s="487" t="s">
        <v>761</v>
      </c>
      <c r="C879" s="301">
        <v>240</v>
      </c>
      <c r="D879" s="301">
        <v>50</v>
      </c>
      <c r="E879" s="492">
        <f t="shared" si="41"/>
        <v>-0.7917</v>
      </c>
      <c r="F879" s="278" t="str">
        <f t="shared" si="42"/>
        <v>是</v>
      </c>
      <c r="G879" s="479" t="str">
        <f t="shared" si="43"/>
        <v>项</v>
      </c>
    </row>
    <row r="880" ht="44.1" customHeight="1" spans="1:7">
      <c r="A880" s="485">
        <v>21302</v>
      </c>
      <c r="B880" s="303" t="s">
        <v>762</v>
      </c>
      <c r="C880" s="294">
        <v>8831</v>
      </c>
      <c r="D880" s="294">
        <v>12877</v>
      </c>
      <c r="E880" s="492">
        <f t="shared" si="41"/>
        <v>0.4582</v>
      </c>
      <c r="F880" s="278" t="str">
        <f t="shared" si="42"/>
        <v>是</v>
      </c>
      <c r="G880" s="479" t="str">
        <f t="shared" si="43"/>
        <v>款</v>
      </c>
    </row>
    <row r="881" ht="44.1" customHeight="1" spans="1:7">
      <c r="A881" s="486">
        <v>2130201</v>
      </c>
      <c r="B881" s="487" t="s">
        <v>139</v>
      </c>
      <c r="C881" s="301">
        <v>1559</v>
      </c>
      <c r="D881" s="301">
        <v>1487</v>
      </c>
      <c r="E881" s="492">
        <f t="shared" si="41"/>
        <v>-0.0462</v>
      </c>
      <c r="F881" s="278" t="str">
        <f t="shared" si="42"/>
        <v>是</v>
      </c>
      <c r="G881" s="479" t="str">
        <f t="shared" si="43"/>
        <v>项</v>
      </c>
    </row>
    <row r="882" ht="44.1" hidden="1" customHeight="1" spans="1:7">
      <c r="A882" s="486">
        <v>2130202</v>
      </c>
      <c r="B882" s="487" t="s">
        <v>140</v>
      </c>
      <c r="C882" s="488">
        <v>0</v>
      </c>
      <c r="D882" s="488">
        <v>0</v>
      </c>
      <c r="E882" s="493" t="str">
        <f t="shared" si="41"/>
        <v/>
      </c>
      <c r="F882" s="278" t="str">
        <f t="shared" si="42"/>
        <v>否</v>
      </c>
      <c r="G882" s="479" t="str">
        <f t="shared" si="43"/>
        <v>项</v>
      </c>
    </row>
    <row r="883" ht="44.1" hidden="1" customHeight="1" spans="1:7">
      <c r="A883" s="486">
        <v>2130203</v>
      </c>
      <c r="B883" s="487" t="s">
        <v>141</v>
      </c>
      <c r="C883" s="488">
        <v>0</v>
      </c>
      <c r="D883" s="488">
        <v>0</v>
      </c>
      <c r="E883" s="493" t="str">
        <f t="shared" si="41"/>
        <v/>
      </c>
      <c r="F883" s="278" t="str">
        <f t="shared" si="42"/>
        <v>否</v>
      </c>
      <c r="G883" s="479" t="str">
        <f t="shared" si="43"/>
        <v>项</v>
      </c>
    </row>
    <row r="884" ht="44.1" hidden="1" customHeight="1" spans="1:7">
      <c r="A884" s="486">
        <v>2130204</v>
      </c>
      <c r="B884" s="487" t="s">
        <v>763</v>
      </c>
      <c r="C884" s="488">
        <v>0</v>
      </c>
      <c r="D884" s="488">
        <v>0</v>
      </c>
      <c r="E884" s="493" t="str">
        <f t="shared" si="41"/>
        <v/>
      </c>
      <c r="F884" s="278" t="str">
        <f t="shared" si="42"/>
        <v>否</v>
      </c>
      <c r="G884" s="479" t="str">
        <f t="shared" si="43"/>
        <v>项</v>
      </c>
    </row>
    <row r="885" ht="44.1" customHeight="1" spans="1:7">
      <c r="A885" s="486">
        <v>2130205</v>
      </c>
      <c r="B885" s="487" t="s">
        <v>764</v>
      </c>
      <c r="C885" s="301">
        <v>575</v>
      </c>
      <c r="D885" s="301">
        <v>467</v>
      </c>
      <c r="E885" s="492">
        <f t="shared" si="41"/>
        <v>-0.1878</v>
      </c>
      <c r="F885" s="278" t="str">
        <f t="shared" si="42"/>
        <v>是</v>
      </c>
      <c r="G885" s="479" t="str">
        <f t="shared" si="43"/>
        <v>项</v>
      </c>
    </row>
    <row r="886" ht="44.1" customHeight="1" spans="1:7">
      <c r="A886" s="486">
        <v>2130206</v>
      </c>
      <c r="B886" s="487" t="s">
        <v>765</v>
      </c>
      <c r="C886" s="301">
        <v>100</v>
      </c>
      <c r="D886" s="301">
        <v>139</v>
      </c>
      <c r="E886" s="492">
        <f t="shared" si="41"/>
        <v>0.39</v>
      </c>
      <c r="F886" s="278" t="str">
        <f t="shared" si="42"/>
        <v>是</v>
      </c>
      <c r="G886" s="479" t="str">
        <f t="shared" si="43"/>
        <v>项</v>
      </c>
    </row>
    <row r="887" ht="44.1" customHeight="1" spans="1:7">
      <c r="A887" s="486">
        <v>2130207</v>
      </c>
      <c r="B887" s="487" t="s">
        <v>766</v>
      </c>
      <c r="C887" s="301">
        <v>629</v>
      </c>
      <c r="D887" s="301">
        <v>868</v>
      </c>
      <c r="E887" s="492">
        <f t="shared" si="41"/>
        <v>0.38</v>
      </c>
      <c r="F887" s="278" t="str">
        <f t="shared" si="42"/>
        <v>是</v>
      </c>
      <c r="G887" s="479" t="str">
        <f t="shared" si="43"/>
        <v>项</v>
      </c>
    </row>
    <row r="888" ht="36" customHeight="1" spans="1:7">
      <c r="A888" s="486">
        <v>2130209</v>
      </c>
      <c r="B888" s="487" t="s">
        <v>767</v>
      </c>
      <c r="C888" s="301">
        <v>1483</v>
      </c>
      <c r="D888" s="301">
        <v>7813</v>
      </c>
      <c r="E888" s="492">
        <f t="shared" si="41"/>
        <v>4.2684</v>
      </c>
      <c r="F888" s="278" t="str">
        <f t="shared" si="42"/>
        <v>是</v>
      </c>
      <c r="G888" s="479" t="str">
        <f t="shared" si="43"/>
        <v>项</v>
      </c>
    </row>
    <row r="889" ht="44.1" hidden="1" customHeight="1" spans="1:7">
      <c r="A889" s="486">
        <v>2130211</v>
      </c>
      <c r="B889" s="487" t="s">
        <v>768</v>
      </c>
      <c r="C889" s="488">
        <v>0</v>
      </c>
      <c r="D889" s="488">
        <v>0</v>
      </c>
      <c r="E889" s="493" t="str">
        <f t="shared" si="41"/>
        <v/>
      </c>
      <c r="F889" s="278" t="str">
        <f t="shared" si="42"/>
        <v>否</v>
      </c>
      <c r="G889" s="479" t="str">
        <f t="shared" si="43"/>
        <v>项</v>
      </c>
    </row>
    <row r="890" ht="44.1" hidden="1" customHeight="1" spans="1:7">
      <c r="A890" s="486">
        <v>2130212</v>
      </c>
      <c r="B890" s="487" t="s">
        <v>769</v>
      </c>
      <c r="C890" s="488">
        <v>0</v>
      </c>
      <c r="D890" s="488">
        <v>0</v>
      </c>
      <c r="E890" s="493" t="str">
        <f t="shared" si="41"/>
        <v/>
      </c>
      <c r="F890" s="278" t="str">
        <f t="shared" si="42"/>
        <v>否</v>
      </c>
      <c r="G890" s="479" t="str">
        <f t="shared" si="43"/>
        <v>项</v>
      </c>
    </row>
    <row r="891" ht="36" customHeight="1" spans="1:7">
      <c r="A891" s="486">
        <v>2130213</v>
      </c>
      <c r="B891" s="487" t="s">
        <v>770</v>
      </c>
      <c r="C891" s="301">
        <v>20</v>
      </c>
      <c r="D891" s="301">
        <v>0</v>
      </c>
      <c r="E891" s="492">
        <f t="shared" si="41"/>
        <v>-1</v>
      </c>
      <c r="F891" s="278" t="str">
        <f t="shared" si="42"/>
        <v>是</v>
      </c>
      <c r="G891" s="479" t="str">
        <f t="shared" si="43"/>
        <v>项</v>
      </c>
    </row>
    <row r="892" ht="44.1" hidden="1" customHeight="1" spans="1:7">
      <c r="A892" s="486">
        <v>2130217</v>
      </c>
      <c r="B892" s="487" t="s">
        <v>771</v>
      </c>
      <c r="C892" s="488">
        <v>0</v>
      </c>
      <c r="D892" s="488">
        <v>0</v>
      </c>
      <c r="E892" s="493" t="str">
        <f t="shared" si="41"/>
        <v/>
      </c>
      <c r="F892" s="278" t="str">
        <f t="shared" si="42"/>
        <v>否</v>
      </c>
      <c r="G892" s="479" t="str">
        <f t="shared" si="43"/>
        <v>项</v>
      </c>
    </row>
    <row r="893" ht="44.1" hidden="1" customHeight="1" spans="1:7">
      <c r="A893" s="486">
        <v>2130220</v>
      </c>
      <c r="B893" s="487" t="s">
        <v>276</v>
      </c>
      <c r="C893" s="488">
        <v>0</v>
      </c>
      <c r="D893" s="488">
        <v>0</v>
      </c>
      <c r="E893" s="493" t="str">
        <f t="shared" si="41"/>
        <v/>
      </c>
      <c r="F893" s="278" t="str">
        <f t="shared" si="42"/>
        <v>否</v>
      </c>
      <c r="G893" s="479" t="str">
        <f t="shared" si="43"/>
        <v>项</v>
      </c>
    </row>
    <row r="894" ht="44.1" hidden="1" customHeight="1" spans="1:7">
      <c r="A894" s="486">
        <v>2130221</v>
      </c>
      <c r="B894" s="487" t="s">
        <v>772</v>
      </c>
      <c r="C894" s="488">
        <v>0</v>
      </c>
      <c r="D894" s="488">
        <v>0</v>
      </c>
      <c r="E894" s="493" t="str">
        <f t="shared" si="41"/>
        <v/>
      </c>
      <c r="F894" s="278" t="str">
        <f t="shared" si="42"/>
        <v>否</v>
      </c>
      <c r="G894" s="479" t="str">
        <f t="shared" si="43"/>
        <v>项</v>
      </c>
    </row>
    <row r="895" ht="44.1" hidden="1" customHeight="1" spans="1:7">
      <c r="A895" s="486">
        <v>2130223</v>
      </c>
      <c r="B895" s="487" t="s">
        <v>773</v>
      </c>
      <c r="C895" s="488">
        <v>0</v>
      </c>
      <c r="D895" s="488">
        <v>0</v>
      </c>
      <c r="E895" s="493" t="str">
        <f t="shared" si="41"/>
        <v/>
      </c>
      <c r="F895" s="278" t="str">
        <f t="shared" si="42"/>
        <v>否</v>
      </c>
      <c r="G895" s="479" t="str">
        <f t="shared" si="43"/>
        <v>项</v>
      </c>
    </row>
    <row r="896" ht="36" hidden="1" customHeight="1" spans="1:7">
      <c r="A896" s="486">
        <v>2130226</v>
      </c>
      <c r="B896" s="487" t="s">
        <v>774</v>
      </c>
      <c r="C896" s="488">
        <v>0</v>
      </c>
      <c r="D896" s="488">
        <v>0</v>
      </c>
      <c r="E896" s="493" t="str">
        <f t="shared" si="41"/>
        <v/>
      </c>
      <c r="F896" s="278" t="str">
        <f t="shared" si="42"/>
        <v>否</v>
      </c>
      <c r="G896" s="479" t="str">
        <f t="shared" si="43"/>
        <v>项</v>
      </c>
    </row>
    <row r="897" ht="36" hidden="1" customHeight="1" spans="1:7">
      <c r="A897" s="486">
        <v>2130227</v>
      </c>
      <c r="B897" s="487" t="s">
        <v>775</v>
      </c>
      <c r="C897" s="488">
        <v>0</v>
      </c>
      <c r="D897" s="488">
        <v>0</v>
      </c>
      <c r="E897" s="493" t="str">
        <f t="shared" si="41"/>
        <v/>
      </c>
      <c r="F897" s="278" t="str">
        <f t="shared" si="42"/>
        <v>否</v>
      </c>
      <c r="G897" s="479" t="str">
        <f t="shared" si="43"/>
        <v>项</v>
      </c>
    </row>
    <row r="898" ht="44.1" customHeight="1" spans="1:7">
      <c r="A898" s="486">
        <v>2130234</v>
      </c>
      <c r="B898" s="487" t="s">
        <v>776</v>
      </c>
      <c r="C898" s="301">
        <v>796</v>
      </c>
      <c r="D898" s="301">
        <v>876</v>
      </c>
      <c r="E898" s="492">
        <f t="shared" si="41"/>
        <v>0.1005</v>
      </c>
      <c r="F898" s="278" t="str">
        <f t="shared" si="42"/>
        <v>是</v>
      </c>
      <c r="G898" s="479" t="str">
        <f t="shared" si="43"/>
        <v>项</v>
      </c>
    </row>
    <row r="899" ht="44.1" hidden="1" customHeight="1" spans="1:7">
      <c r="A899" s="486">
        <v>2130236</v>
      </c>
      <c r="B899" s="487" t="s">
        <v>777</v>
      </c>
      <c r="C899" s="488">
        <v>0</v>
      </c>
      <c r="D899" s="488">
        <v>0</v>
      </c>
      <c r="E899" s="493" t="str">
        <f t="shared" si="41"/>
        <v/>
      </c>
      <c r="F899" s="278" t="str">
        <f t="shared" si="42"/>
        <v>否</v>
      </c>
      <c r="G899" s="479" t="str">
        <f t="shared" si="43"/>
        <v>项</v>
      </c>
    </row>
    <row r="900" ht="36" hidden="1" customHeight="1" spans="1:7">
      <c r="A900" s="486">
        <v>2130237</v>
      </c>
      <c r="B900" s="487" t="s">
        <v>747</v>
      </c>
      <c r="C900" s="488">
        <v>0</v>
      </c>
      <c r="D900" s="488">
        <v>0</v>
      </c>
      <c r="E900" s="493" t="str">
        <f t="shared" ref="E900:E963" si="44">IF(C900&gt;0,D900/C900-1,IF(C900&lt;0,-(D900/C900-1),""))</f>
        <v/>
      </c>
      <c r="F900" s="278" t="str">
        <f t="shared" ref="F900:F963" si="45">IF(LEN(A900)=3,"是",IF(B900&lt;&gt;"",IF(SUM(C900:D900)&lt;&gt;0,"是","否"),"是"))</f>
        <v>否</v>
      </c>
      <c r="G900" s="479" t="str">
        <f t="shared" si="43"/>
        <v>项</v>
      </c>
    </row>
    <row r="901" ht="36" customHeight="1" spans="1:7">
      <c r="A901" s="486">
        <v>2130238</v>
      </c>
      <c r="B901" s="487" t="s">
        <v>778</v>
      </c>
      <c r="C901" s="301">
        <v>1179</v>
      </c>
      <c r="D901" s="301">
        <v>1179</v>
      </c>
      <c r="E901" s="492">
        <f t="shared" si="44"/>
        <v>0</v>
      </c>
      <c r="F901" s="278" t="str">
        <f t="shared" si="45"/>
        <v>是</v>
      </c>
      <c r="G901" s="479" t="str">
        <f t="shared" si="43"/>
        <v>项</v>
      </c>
    </row>
    <row r="902" ht="44.1" customHeight="1" spans="1:7">
      <c r="A902" s="486">
        <v>2130299</v>
      </c>
      <c r="B902" s="487" t="s">
        <v>779</v>
      </c>
      <c r="C902" s="301">
        <v>2490</v>
      </c>
      <c r="D902" s="301">
        <v>48</v>
      </c>
      <c r="E902" s="492">
        <f t="shared" si="44"/>
        <v>-0.9807</v>
      </c>
      <c r="F902" s="278" t="str">
        <f t="shared" si="45"/>
        <v>是</v>
      </c>
      <c r="G902" s="479" t="str">
        <f t="shared" si="43"/>
        <v>项</v>
      </c>
    </row>
    <row r="903" ht="44.1" customHeight="1" spans="1:7">
      <c r="A903" s="485">
        <v>21303</v>
      </c>
      <c r="B903" s="303" t="s">
        <v>780</v>
      </c>
      <c r="C903" s="294">
        <v>36034</v>
      </c>
      <c r="D903" s="294">
        <v>2762</v>
      </c>
      <c r="E903" s="492">
        <f t="shared" si="44"/>
        <v>-0.9234</v>
      </c>
      <c r="F903" s="278" t="str">
        <f t="shared" si="45"/>
        <v>是</v>
      </c>
      <c r="G903" s="479" t="str">
        <f t="shared" si="43"/>
        <v>款</v>
      </c>
    </row>
    <row r="904" ht="44.1" customHeight="1" spans="1:7">
      <c r="A904" s="486">
        <v>2130301</v>
      </c>
      <c r="B904" s="487" t="s">
        <v>139</v>
      </c>
      <c r="C904" s="301">
        <v>1617</v>
      </c>
      <c r="D904" s="301">
        <v>1529</v>
      </c>
      <c r="E904" s="492">
        <f t="shared" si="44"/>
        <v>-0.0544</v>
      </c>
      <c r="F904" s="278" t="str">
        <f t="shared" si="45"/>
        <v>是</v>
      </c>
      <c r="G904" s="479" t="str">
        <f t="shared" si="43"/>
        <v>项</v>
      </c>
    </row>
    <row r="905" ht="36" hidden="1" customHeight="1" spans="1:7">
      <c r="A905" s="486">
        <v>2130302</v>
      </c>
      <c r="B905" s="487" t="s">
        <v>140</v>
      </c>
      <c r="C905" s="488">
        <v>0</v>
      </c>
      <c r="D905" s="488">
        <v>0</v>
      </c>
      <c r="E905" s="493" t="str">
        <f t="shared" si="44"/>
        <v/>
      </c>
      <c r="F905" s="278" t="str">
        <f t="shared" si="45"/>
        <v>否</v>
      </c>
      <c r="G905" s="479" t="str">
        <f t="shared" si="43"/>
        <v>项</v>
      </c>
    </row>
    <row r="906" ht="44.1" hidden="1" customHeight="1" spans="1:7">
      <c r="A906" s="486">
        <v>2130303</v>
      </c>
      <c r="B906" s="487" t="s">
        <v>141</v>
      </c>
      <c r="C906" s="488">
        <v>0</v>
      </c>
      <c r="D906" s="488">
        <v>0</v>
      </c>
      <c r="E906" s="493" t="str">
        <f t="shared" si="44"/>
        <v/>
      </c>
      <c r="F906" s="278" t="str">
        <f t="shared" si="45"/>
        <v>否</v>
      </c>
      <c r="G906" s="479" t="str">
        <f t="shared" si="43"/>
        <v>项</v>
      </c>
    </row>
    <row r="907" ht="44.1" hidden="1" customHeight="1" spans="1:7">
      <c r="A907" s="486">
        <v>2130304</v>
      </c>
      <c r="B907" s="487" t="s">
        <v>781</v>
      </c>
      <c r="C907" s="488">
        <v>0</v>
      </c>
      <c r="D907" s="488">
        <v>0</v>
      </c>
      <c r="E907" s="493" t="str">
        <f t="shared" si="44"/>
        <v/>
      </c>
      <c r="F907" s="278" t="str">
        <f t="shared" si="45"/>
        <v>否</v>
      </c>
      <c r="G907" s="479" t="str">
        <f t="shared" si="43"/>
        <v>项</v>
      </c>
    </row>
    <row r="908" ht="44.1" customHeight="1" spans="1:7">
      <c r="A908" s="486">
        <v>2130305</v>
      </c>
      <c r="B908" s="487" t="s">
        <v>782</v>
      </c>
      <c r="C908" s="301">
        <v>33227</v>
      </c>
      <c r="D908" s="301">
        <v>141</v>
      </c>
      <c r="E908" s="492">
        <f t="shared" si="44"/>
        <v>-0.9958</v>
      </c>
      <c r="F908" s="278" t="str">
        <f t="shared" si="45"/>
        <v>是</v>
      </c>
      <c r="G908" s="479" t="str">
        <f t="shared" si="43"/>
        <v>项</v>
      </c>
    </row>
    <row r="909" ht="36" customHeight="1" spans="1:7">
      <c r="A909" s="486">
        <v>2130306</v>
      </c>
      <c r="B909" s="487" t="s">
        <v>783</v>
      </c>
      <c r="C909" s="301">
        <v>989</v>
      </c>
      <c r="D909" s="301">
        <v>488</v>
      </c>
      <c r="E909" s="492">
        <f t="shared" si="44"/>
        <v>-0.5066</v>
      </c>
      <c r="F909" s="278" t="str">
        <f t="shared" si="45"/>
        <v>是</v>
      </c>
      <c r="G909" s="479" t="str">
        <f t="shared" si="43"/>
        <v>项</v>
      </c>
    </row>
    <row r="910" ht="36" hidden="1" customHeight="1" spans="1:7">
      <c r="A910" s="486">
        <v>2130307</v>
      </c>
      <c r="B910" s="487" t="s">
        <v>784</v>
      </c>
      <c r="C910" s="488">
        <v>0</v>
      </c>
      <c r="D910" s="488">
        <v>0</v>
      </c>
      <c r="E910" s="493" t="str">
        <f t="shared" si="44"/>
        <v/>
      </c>
      <c r="F910" s="278" t="str">
        <f t="shared" si="45"/>
        <v>否</v>
      </c>
      <c r="G910" s="479" t="str">
        <f t="shared" si="43"/>
        <v>项</v>
      </c>
    </row>
    <row r="911" ht="36" hidden="1" customHeight="1" spans="1:7">
      <c r="A911" s="486">
        <v>2130308</v>
      </c>
      <c r="B911" s="487" t="s">
        <v>785</v>
      </c>
      <c r="C911" s="488">
        <v>0</v>
      </c>
      <c r="D911" s="488">
        <v>0</v>
      </c>
      <c r="E911" s="493" t="str">
        <f t="shared" si="44"/>
        <v/>
      </c>
      <c r="F911" s="278" t="str">
        <f t="shared" si="45"/>
        <v>否</v>
      </c>
      <c r="G911" s="479" t="str">
        <f t="shared" si="43"/>
        <v>项</v>
      </c>
    </row>
    <row r="912" ht="36" hidden="1" customHeight="1" spans="1:7">
      <c r="A912" s="486">
        <v>2130309</v>
      </c>
      <c r="B912" s="487" t="s">
        <v>786</v>
      </c>
      <c r="C912" s="488">
        <v>0</v>
      </c>
      <c r="D912" s="488">
        <v>0</v>
      </c>
      <c r="E912" s="493" t="str">
        <f t="shared" si="44"/>
        <v/>
      </c>
      <c r="F912" s="278" t="str">
        <f t="shared" si="45"/>
        <v>否</v>
      </c>
      <c r="G912" s="479" t="str">
        <f t="shared" si="43"/>
        <v>项</v>
      </c>
    </row>
    <row r="913" ht="44.1" hidden="1" customHeight="1" spans="1:7">
      <c r="A913" s="486">
        <v>2130310</v>
      </c>
      <c r="B913" s="487" t="s">
        <v>787</v>
      </c>
      <c r="C913" s="488">
        <v>0</v>
      </c>
      <c r="D913" s="488">
        <v>0</v>
      </c>
      <c r="E913" s="493" t="str">
        <f t="shared" si="44"/>
        <v/>
      </c>
      <c r="F913" s="278" t="str">
        <f t="shared" si="45"/>
        <v>否</v>
      </c>
      <c r="G913" s="479" t="str">
        <f t="shared" si="43"/>
        <v>项</v>
      </c>
    </row>
    <row r="914" ht="44.1" customHeight="1" spans="1:7">
      <c r="A914" s="486">
        <v>2130311</v>
      </c>
      <c r="B914" s="487" t="s">
        <v>788</v>
      </c>
      <c r="C914" s="301">
        <v>20</v>
      </c>
      <c r="D914" s="301">
        <v>0</v>
      </c>
      <c r="E914" s="492">
        <f t="shared" si="44"/>
        <v>-1</v>
      </c>
      <c r="F914" s="278" t="str">
        <f t="shared" si="45"/>
        <v>是</v>
      </c>
      <c r="G914" s="479" t="str">
        <f t="shared" si="43"/>
        <v>项</v>
      </c>
    </row>
    <row r="915" ht="44.1" hidden="1" customHeight="1" spans="1:7">
      <c r="A915" s="486">
        <v>2130312</v>
      </c>
      <c r="B915" s="487" t="s">
        <v>789</v>
      </c>
      <c r="C915" s="488">
        <v>0</v>
      </c>
      <c r="D915" s="488">
        <v>0</v>
      </c>
      <c r="E915" s="493" t="str">
        <f t="shared" si="44"/>
        <v/>
      </c>
      <c r="F915" s="278" t="str">
        <f t="shared" si="45"/>
        <v>否</v>
      </c>
      <c r="G915" s="479" t="str">
        <f t="shared" si="43"/>
        <v>项</v>
      </c>
    </row>
    <row r="916" ht="44.1" hidden="1" customHeight="1" spans="1:7">
      <c r="A916" s="486">
        <v>2130313</v>
      </c>
      <c r="B916" s="487" t="s">
        <v>790</v>
      </c>
      <c r="C916" s="488">
        <v>0</v>
      </c>
      <c r="D916" s="488">
        <v>0</v>
      </c>
      <c r="E916" s="493" t="str">
        <f t="shared" si="44"/>
        <v/>
      </c>
      <c r="F916" s="278" t="str">
        <f t="shared" si="45"/>
        <v>否</v>
      </c>
      <c r="G916" s="479" t="str">
        <f t="shared" si="43"/>
        <v>项</v>
      </c>
    </row>
    <row r="917" ht="44.1" customHeight="1" spans="1:7">
      <c r="A917" s="486">
        <v>2130314</v>
      </c>
      <c r="B917" s="487" t="s">
        <v>791</v>
      </c>
      <c r="C917" s="301">
        <v>50</v>
      </c>
      <c r="D917" s="301">
        <v>78</v>
      </c>
      <c r="E917" s="492">
        <f t="shared" si="44"/>
        <v>0.56</v>
      </c>
      <c r="F917" s="278" t="str">
        <f t="shared" si="45"/>
        <v>是</v>
      </c>
      <c r="G917" s="479" t="str">
        <f t="shared" si="43"/>
        <v>项</v>
      </c>
    </row>
    <row r="918" ht="36" customHeight="1" spans="1:7">
      <c r="A918" s="486">
        <v>2130315</v>
      </c>
      <c r="B918" s="487" t="s">
        <v>792</v>
      </c>
      <c r="C918" s="301">
        <v>78</v>
      </c>
      <c r="D918" s="301">
        <v>232</v>
      </c>
      <c r="E918" s="492">
        <f t="shared" si="44"/>
        <v>1.9744</v>
      </c>
      <c r="F918" s="278" t="str">
        <f t="shared" si="45"/>
        <v>是</v>
      </c>
      <c r="G918" s="479" t="str">
        <f t="shared" si="43"/>
        <v>项</v>
      </c>
    </row>
    <row r="919" ht="36" customHeight="1" spans="1:7">
      <c r="A919" s="486">
        <v>2130316</v>
      </c>
      <c r="B919" s="487" t="s">
        <v>793</v>
      </c>
      <c r="C919" s="301">
        <v>53</v>
      </c>
      <c r="D919" s="301">
        <v>0</v>
      </c>
      <c r="E919" s="492">
        <f t="shared" si="44"/>
        <v>-1</v>
      </c>
      <c r="F919" s="278" t="str">
        <f t="shared" si="45"/>
        <v>是</v>
      </c>
      <c r="G919" s="479" t="str">
        <f t="shared" si="43"/>
        <v>项</v>
      </c>
    </row>
    <row r="920" ht="36" hidden="1" customHeight="1" spans="1:7">
      <c r="A920" s="486">
        <v>2130317</v>
      </c>
      <c r="B920" s="487" t="s">
        <v>794</v>
      </c>
      <c r="C920" s="488">
        <v>0</v>
      </c>
      <c r="D920" s="488">
        <v>0</v>
      </c>
      <c r="E920" s="493" t="str">
        <f t="shared" si="44"/>
        <v/>
      </c>
      <c r="F920" s="278" t="str">
        <f t="shared" si="45"/>
        <v>否</v>
      </c>
      <c r="G920" s="479" t="str">
        <f t="shared" si="43"/>
        <v>项</v>
      </c>
    </row>
    <row r="921" ht="36" hidden="1" customHeight="1" spans="1:7">
      <c r="A921" s="486">
        <v>2130318</v>
      </c>
      <c r="B921" s="487" t="s">
        <v>795</v>
      </c>
      <c r="C921" s="488">
        <v>0</v>
      </c>
      <c r="D921" s="488">
        <v>0</v>
      </c>
      <c r="E921" s="493" t="str">
        <f t="shared" si="44"/>
        <v/>
      </c>
      <c r="F921" s="278" t="str">
        <f t="shared" si="45"/>
        <v>否</v>
      </c>
      <c r="G921" s="479" t="str">
        <f t="shared" si="43"/>
        <v>项</v>
      </c>
    </row>
    <row r="922" ht="36" hidden="1" customHeight="1" spans="1:7">
      <c r="A922" s="486">
        <v>2130319</v>
      </c>
      <c r="B922" s="487" t="s">
        <v>796</v>
      </c>
      <c r="C922" s="488">
        <v>0</v>
      </c>
      <c r="D922" s="488">
        <v>0</v>
      </c>
      <c r="E922" s="493" t="str">
        <f t="shared" si="44"/>
        <v/>
      </c>
      <c r="F922" s="278" t="str">
        <f t="shared" si="45"/>
        <v>否</v>
      </c>
      <c r="G922" s="479" t="str">
        <f t="shared" si="43"/>
        <v>项</v>
      </c>
    </row>
    <row r="923" ht="36" customHeight="1" spans="1:7">
      <c r="A923" s="486">
        <v>2130321</v>
      </c>
      <c r="B923" s="487" t="s">
        <v>797</v>
      </c>
      <c r="C923" s="301">
        <v>0</v>
      </c>
      <c r="D923" s="301">
        <v>262</v>
      </c>
      <c r="E923" s="492" t="str">
        <f t="shared" si="44"/>
        <v/>
      </c>
      <c r="F923" s="278" t="str">
        <f t="shared" si="45"/>
        <v>是</v>
      </c>
      <c r="G923" s="479" t="str">
        <f t="shared" si="43"/>
        <v>项</v>
      </c>
    </row>
    <row r="924" ht="36" hidden="1" customHeight="1" spans="1:7">
      <c r="A924" s="486">
        <v>2130322</v>
      </c>
      <c r="B924" s="487" t="s">
        <v>798</v>
      </c>
      <c r="C924" s="488">
        <v>0</v>
      </c>
      <c r="D924" s="488">
        <v>0</v>
      </c>
      <c r="E924" s="493" t="str">
        <f t="shared" si="44"/>
        <v/>
      </c>
      <c r="F924" s="278" t="str">
        <f t="shared" si="45"/>
        <v>否</v>
      </c>
      <c r="G924" s="479" t="str">
        <f t="shared" si="43"/>
        <v>项</v>
      </c>
    </row>
    <row r="925" ht="36" hidden="1" customHeight="1" spans="1:7">
      <c r="A925" s="486">
        <v>2130333</v>
      </c>
      <c r="B925" s="487" t="s">
        <v>773</v>
      </c>
      <c r="C925" s="488">
        <v>0</v>
      </c>
      <c r="D925" s="488">
        <v>0</v>
      </c>
      <c r="E925" s="493" t="str">
        <f t="shared" si="44"/>
        <v/>
      </c>
      <c r="F925" s="278" t="str">
        <f t="shared" si="45"/>
        <v>否</v>
      </c>
      <c r="G925" s="479" t="str">
        <f t="shared" si="43"/>
        <v>项</v>
      </c>
    </row>
    <row r="926" ht="44.1" hidden="1" customHeight="1" spans="1:7">
      <c r="A926" s="486">
        <v>2130334</v>
      </c>
      <c r="B926" s="487" t="s">
        <v>799</v>
      </c>
      <c r="C926" s="488">
        <v>0</v>
      </c>
      <c r="D926" s="488">
        <v>0</v>
      </c>
      <c r="E926" s="493" t="str">
        <f t="shared" si="44"/>
        <v/>
      </c>
      <c r="F926" s="278" t="str">
        <f t="shared" si="45"/>
        <v>否</v>
      </c>
      <c r="G926" s="479" t="str">
        <f t="shared" si="43"/>
        <v>项</v>
      </c>
    </row>
    <row r="927" ht="36" hidden="1" customHeight="1" spans="1:7">
      <c r="A927" s="486">
        <v>2130335</v>
      </c>
      <c r="B927" s="487" t="s">
        <v>800</v>
      </c>
      <c r="C927" s="488">
        <v>0</v>
      </c>
      <c r="D927" s="488">
        <v>0</v>
      </c>
      <c r="E927" s="493" t="str">
        <f t="shared" si="44"/>
        <v/>
      </c>
      <c r="F927" s="278" t="str">
        <f t="shared" si="45"/>
        <v>否</v>
      </c>
      <c r="G927" s="479" t="str">
        <f t="shared" si="43"/>
        <v>项</v>
      </c>
    </row>
    <row r="928" ht="36" hidden="1" customHeight="1" spans="1:7">
      <c r="A928" s="486">
        <v>2130336</v>
      </c>
      <c r="B928" s="487" t="s">
        <v>801</v>
      </c>
      <c r="C928" s="488">
        <v>0</v>
      </c>
      <c r="D928" s="488">
        <v>0</v>
      </c>
      <c r="E928" s="493" t="str">
        <f t="shared" si="44"/>
        <v/>
      </c>
      <c r="F928" s="278" t="str">
        <f t="shared" si="45"/>
        <v>否</v>
      </c>
      <c r="G928" s="479" t="str">
        <f t="shared" si="43"/>
        <v>项</v>
      </c>
    </row>
    <row r="929" ht="36" hidden="1" customHeight="1" spans="1:7">
      <c r="A929" s="486">
        <v>2130337</v>
      </c>
      <c r="B929" s="487" t="s">
        <v>802</v>
      </c>
      <c r="C929" s="488">
        <v>0</v>
      </c>
      <c r="D929" s="488">
        <v>0</v>
      </c>
      <c r="E929" s="493" t="str">
        <f t="shared" si="44"/>
        <v/>
      </c>
      <c r="F929" s="278" t="str">
        <f t="shared" si="45"/>
        <v>否</v>
      </c>
      <c r="G929" s="479" t="str">
        <f t="shared" si="43"/>
        <v>项</v>
      </c>
    </row>
    <row r="930" ht="44.1" customHeight="1" spans="1:7">
      <c r="A930" s="486">
        <v>2130399</v>
      </c>
      <c r="B930" s="487" t="s">
        <v>803</v>
      </c>
      <c r="C930" s="301">
        <v>0</v>
      </c>
      <c r="D930" s="301">
        <v>32</v>
      </c>
      <c r="E930" s="492" t="str">
        <f t="shared" si="44"/>
        <v/>
      </c>
      <c r="F930" s="278" t="str">
        <f t="shared" si="45"/>
        <v>是</v>
      </c>
      <c r="G930" s="479" t="str">
        <f t="shared" si="43"/>
        <v>项</v>
      </c>
    </row>
    <row r="931" ht="44.1" customHeight="1" spans="1:7">
      <c r="A931" s="485">
        <v>21305</v>
      </c>
      <c r="B931" s="303" t="s">
        <v>804</v>
      </c>
      <c r="C931" s="294">
        <v>12064</v>
      </c>
      <c r="D931" s="294">
        <v>7829</v>
      </c>
      <c r="E931" s="492">
        <f t="shared" si="44"/>
        <v>-0.351</v>
      </c>
      <c r="F931" s="278" t="str">
        <f t="shared" si="45"/>
        <v>是</v>
      </c>
      <c r="G931" s="479" t="str">
        <f t="shared" si="43"/>
        <v>款</v>
      </c>
    </row>
    <row r="932" ht="44.1" customHeight="1" spans="1:7">
      <c r="A932" s="486">
        <v>2130501</v>
      </c>
      <c r="B932" s="487" t="s">
        <v>805</v>
      </c>
      <c r="C932" s="301">
        <v>227</v>
      </c>
      <c r="D932" s="301">
        <v>0</v>
      </c>
      <c r="E932" s="492">
        <f t="shared" si="44"/>
        <v>-1</v>
      </c>
      <c r="F932" s="278" t="str">
        <f t="shared" si="45"/>
        <v>是</v>
      </c>
      <c r="G932" s="479" t="str">
        <f t="shared" si="43"/>
        <v>项</v>
      </c>
    </row>
    <row r="933" ht="36" hidden="1" customHeight="1" spans="1:7">
      <c r="A933" s="486">
        <v>2130502</v>
      </c>
      <c r="B933" s="487" t="s">
        <v>806</v>
      </c>
      <c r="C933" s="488">
        <v>0</v>
      </c>
      <c r="D933" s="488">
        <v>0</v>
      </c>
      <c r="E933" s="493" t="str">
        <f t="shared" si="44"/>
        <v/>
      </c>
      <c r="F933" s="278" t="str">
        <f t="shared" si="45"/>
        <v>否</v>
      </c>
      <c r="G933" s="479" t="str">
        <f t="shared" si="43"/>
        <v>项</v>
      </c>
    </row>
    <row r="934" ht="36" hidden="1" customHeight="1" spans="1:7">
      <c r="A934" s="486">
        <v>2130503</v>
      </c>
      <c r="B934" s="487" t="s">
        <v>807</v>
      </c>
      <c r="C934" s="488">
        <v>0</v>
      </c>
      <c r="D934" s="488">
        <v>0</v>
      </c>
      <c r="E934" s="493" t="str">
        <f t="shared" si="44"/>
        <v/>
      </c>
      <c r="F934" s="278" t="str">
        <f t="shared" si="45"/>
        <v>否</v>
      </c>
      <c r="G934" s="479" t="str">
        <f t="shared" si="43"/>
        <v>项</v>
      </c>
    </row>
    <row r="935" ht="44.1" customHeight="1" spans="1:7">
      <c r="A935" s="486">
        <v>2130504</v>
      </c>
      <c r="B935" s="487" t="s">
        <v>808</v>
      </c>
      <c r="C935" s="301">
        <v>3211</v>
      </c>
      <c r="D935" s="301">
        <v>3641</v>
      </c>
      <c r="E935" s="492">
        <f t="shared" si="44"/>
        <v>0.1339</v>
      </c>
      <c r="F935" s="278" t="str">
        <f t="shared" si="45"/>
        <v>是</v>
      </c>
      <c r="G935" s="479" t="str">
        <f t="shared" si="43"/>
        <v>项</v>
      </c>
    </row>
    <row r="936" ht="36" customHeight="1" spans="1:7">
      <c r="A936" s="486">
        <v>2130505</v>
      </c>
      <c r="B936" s="487" t="s">
        <v>809</v>
      </c>
      <c r="C936" s="301">
        <v>5501</v>
      </c>
      <c r="D936" s="301">
        <v>342</v>
      </c>
      <c r="E936" s="492">
        <f t="shared" si="44"/>
        <v>-0.9378</v>
      </c>
      <c r="F936" s="278" t="str">
        <f t="shared" si="45"/>
        <v>是</v>
      </c>
      <c r="G936" s="479" t="str">
        <f t="shared" si="43"/>
        <v>项</v>
      </c>
    </row>
    <row r="937" ht="36" customHeight="1" spans="1:7">
      <c r="A937" s="486">
        <v>2130506</v>
      </c>
      <c r="B937" s="487" t="s">
        <v>810</v>
      </c>
      <c r="C937" s="301">
        <v>344</v>
      </c>
      <c r="D937" s="301">
        <v>160</v>
      </c>
      <c r="E937" s="492">
        <f t="shared" si="44"/>
        <v>-0.5349</v>
      </c>
      <c r="F937" s="278" t="str">
        <f t="shared" si="45"/>
        <v>是</v>
      </c>
      <c r="G937" s="479" t="str">
        <f t="shared" si="43"/>
        <v>项</v>
      </c>
    </row>
    <row r="938" ht="44.1" customHeight="1" spans="1:7">
      <c r="A938" s="486">
        <v>2130507</v>
      </c>
      <c r="B938" s="487" t="s">
        <v>811</v>
      </c>
      <c r="C938" s="301">
        <v>428</v>
      </c>
      <c r="D938" s="301">
        <v>183</v>
      </c>
      <c r="E938" s="492">
        <f t="shared" si="44"/>
        <v>-0.5724</v>
      </c>
      <c r="F938" s="278" t="str">
        <f t="shared" si="45"/>
        <v>是</v>
      </c>
      <c r="G938" s="479" t="str">
        <f t="shared" si="43"/>
        <v>项</v>
      </c>
    </row>
    <row r="939" ht="36" hidden="1" customHeight="1" spans="1:7">
      <c r="A939" s="486">
        <v>2130508</v>
      </c>
      <c r="B939" s="487" t="s">
        <v>812</v>
      </c>
      <c r="C939" s="488">
        <v>0</v>
      </c>
      <c r="D939" s="488">
        <v>0</v>
      </c>
      <c r="E939" s="493" t="str">
        <f t="shared" si="44"/>
        <v/>
      </c>
      <c r="F939" s="278" t="str">
        <f t="shared" si="45"/>
        <v>否</v>
      </c>
      <c r="G939" s="479" t="str">
        <f t="shared" si="43"/>
        <v>项</v>
      </c>
    </row>
    <row r="940" ht="44.1" hidden="1" customHeight="1" spans="1:7">
      <c r="A940" s="486">
        <v>2130550</v>
      </c>
      <c r="B940" s="487" t="s">
        <v>813</v>
      </c>
      <c r="C940" s="488">
        <v>0</v>
      </c>
      <c r="D940" s="488">
        <v>0</v>
      </c>
      <c r="E940" s="493" t="str">
        <f t="shared" si="44"/>
        <v/>
      </c>
      <c r="F940" s="278" t="str">
        <f t="shared" si="45"/>
        <v>否</v>
      </c>
      <c r="G940" s="479" t="str">
        <f t="shared" si="43"/>
        <v>项</v>
      </c>
    </row>
    <row r="941" ht="44.1" customHeight="1" spans="1:7">
      <c r="A941" s="486">
        <v>2130599</v>
      </c>
      <c r="B941" s="487" t="s">
        <v>814</v>
      </c>
      <c r="C941" s="301">
        <v>2353</v>
      </c>
      <c r="D941" s="301">
        <v>3503</v>
      </c>
      <c r="E941" s="492">
        <f t="shared" si="44"/>
        <v>0.4887</v>
      </c>
      <c r="F941" s="278" t="str">
        <f t="shared" si="45"/>
        <v>是</v>
      </c>
      <c r="G941" s="479" t="str">
        <f t="shared" ref="G941:G1004" si="46">IF(LEN(A941)=3,"类",IF(LEN(A941)=5,"款","项"))</f>
        <v>项</v>
      </c>
    </row>
    <row r="942" ht="44.1" customHeight="1" spans="1:7">
      <c r="A942" s="485">
        <v>21307</v>
      </c>
      <c r="B942" s="303" t="s">
        <v>815</v>
      </c>
      <c r="C942" s="294">
        <v>2319</v>
      </c>
      <c r="D942" s="294">
        <v>1807</v>
      </c>
      <c r="E942" s="492">
        <f t="shared" si="44"/>
        <v>-0.2208</v>
      </c>
      <c r="F942" s="278" t="str">
        <f t="shared" si="45"/>
        <v>是</v>
      </c>
      <c r="G942" s="479" t="str">
        <f t="shared" si="46"/>
        <v>款</v>
      </c>
    </row>
    <row r="943" ht="36" customHeight="1" spans="1:7">
      <c r="A943" s="486">
        <v>2130701</v>
      </c>
      <c r="B943" s="487" t="s">
        <v>816</v>
      </c>
      <c r="C943" s="301">
        <v>500</v>
      </c>
      <c r="D943" s="301">
        <v>1007</v>
      </c>
      <c r="E943" s="492">
        <f t="shared" si="44"/>
        <v>1.014</v>
      </c>
      <c r="F943" s="278" t="str">
        <f t="shared" si="45"/>
        <v>是</v>
      </c>
      <c r="G943" s="479" t="str">
        <f t="shared" si="46"/>
        <v>项</v>
      </c>
    </row>
    <row r="944" ht="36" hidden="1" customHeight="1" spans="1:7">
      <c r="A944" s="486">
        <v>2130704</v>
      </c>
      <c r="B944" s="487" t="s">
        <v>817</v>
      </c>
      <c r="C944" s="488">
        <v>0</v>
      </c>
      <c r="D944" s="488">
        <v>0</v>
      </c>
      <c r="E944" s="493" t="str">
        <f t="shared" si="44"/>
        <v/>
      </c>
      <c r="F944" s="278" t="str">
        <f t="shared" si="45"/>
        <v>否</v>
      </c>
      <c r="G944" s="479" t="str">
        <f t="shared" si="46"/>
        <v>项</v>
      </c>
    </row>
    <row r="945" ht="36" hidden="1" customHeight="1" spans="1:7">
      <c r="A945" s="486">
        <v>2130705</v>
      </c>
      <c r="B945" s="487" t="s">
        <v>818</v>
      </c>
      <c r="C945" s="488">
        <v>0</v>
      </c>
      <c r="D945" s="488">
        <v>0</v>
      </c>
      <c r="E945" s="493" t="str">
        <f t="shared" si="44"/>
        <v/>
      </c>
      <c r="F945" s="278" t="str">
        <f t="shared" si="45"/>
        <v>否</v>
      </c>
      <c r="G945" s="479" t="str">
        <f t="shared" si="46"/>
        <v>项</v>
      </c>
    </row>
    <row r="946" ht="44.1" hidden="1" customHeight="1" spans="1:7">
      <c r="A946" s="486">
        <v>2130706</v>
      </c>
      <c r="B946" s="487" t="s">
        <v>819</v>
      </c>
      <c r="C946" s="488">
        <v>0</v>
      </c>
      <c r="D946" s="488">
        <v>0</v>
      </c>
      <c r="E946" s="493" t="str">
        <f t="shared" si="44"/>
        <v/>
      </c>
      <c r="F946" s="278" t="str">
        <f t="shared" si="45"/>
        <v>否</v>
      </c>
      <c r="G946" s="479" t="str">
        <f t="shared" si="46"/>
        <v>项</v>
      </c>
    </row>
    <row r="947" ht="36" customHeight="1" spans="1:7">
      <c r="A947" s="486">
        <v>2130707</v>
      </c>
      <c r="B947" s="487" t="s">
        <v>820</v>
      </c>
      <c r="C947" s="301">
        <v>0</v>
      </c>
      <c r="D947" s="301">
        <v>500</v>
      </c>
      <c r="E947" s="492" t="str">
        <f t="shared" si="44"/>
        <v/>
      </c>
      <c r="F947" s="278" t="str">
        <f t="shared" si="45"/>
        <v>是</v>
      </c>
      <c r="G947" s="479" t="str">
        <f t="shared" si="46"/>
        <v>项</v>
      </c>
    </row>
    <row r="948" ht="44.1" customHeight="1" spans="1:7">
      <c r="A948" s="486">
        <v>2130799</v>
      </c>
      <c r="B948" s="487" t="s">
        <v>821</v>
      </c>
      <c r="C948" s="301">
        <v>1819</v>
      </c>
      <c r="D948" s="301">
        <v>300</v>
      </c>
      <c r="E948" s="492">
        <f t="shared" si="44"/>
        <v>-0.8351</v>
      </c>
      <c r="F948" s="278" t="str">
        <f t="shared" si="45"/>
        <v>是</v>
      </c>
      <c r="G948" s="479" t="str">
        <f t="shared" si="46"/>
        <v>项</v>
      </c>
    </row>
    <row r="949" ht="44.1" customHeight="1" spans="1:7">
      <c r="A949" s="485">
        <v>21308</v>
      </c>
      <c r="B949" s="303" t="s">
        <v>822</v>
      </c>
      <c r="C949" s="311">
        <v>3711</v>
      </c>
      <c r="D949" s="311">
        <v>2918</v>
      </c>
      <c r="E949" s="492">
        <f t="shared" si="44"/>
        <v>-0.2137</v>
      </c>
      <c r="F949" s="278" t="str">
        <f t="shared" si="45"/>
        <v>是</v>
      </c>
      <c r="G949" s="479" t="str">
        <f t="shared" si="46"/>
        <v>款</v>
      </c>
    </row>
    <row r="950" ht="36" customHeight="1" spans="1:7">
      <c r="A950" s="486">
        <v>2130801</v>
      </c>
      <c r="B950" s="487" t="s">
        <v>823</v>
      </c>
      <c r="C950" s="301">
        <v>990</v>
      </c>
      <c r="D950" s="301">
        <v>244</v>
      </c>
      <c r="E950" s="492">
        <f t="shared" si="44"/>
        <v>-0.7535</v>
      </c>
      <c r="F950" s="278" t="str">
        <f t="shared" si="45"/>
        <v>是</v>
      </c>
      <c r="G950" s="479" t="str">
        <f t="shared" si="46"/>
        <v>项</v>
      </c>
    </row>
    <row r="951" ht="36" customHeight="1" spans="1:7">
      <c r="A951" s="486">
        <v>2130803</v>
      </c>
      <c r="B951" s="487" t="s">
        <v>824</v>
      </c>
      <c r="C951" s="301">
        <v>2069</v>
      </c>
      <c r="D951" s="301">
        <v>2400</v>
      </c>
      <c r="E951" s="492">
        <f t="shared" si="44"/>
        <v>0.16</v>
      </c>
      <c r="F951" s="278" t="str">
        <f t="shared" si="45"/>
        <v>是</v>
      </c>
      <c r="G951" s="479" t="str">
        <f t="shared" si="46"/>
        <v>项</v>
      </c>
    </row>
    <row r="952" ht="44.1" customHeight="1" spans="1:7">
      <c r="A952" s="486">
        <v>2130804</v>
      </c>
      <c r="B952" s="487" t="s">
        <v>825</v>
      </c>
      <c r="C952" s="301">
        <v>652</v>
      </c>
      <c r="D952" s="301">
        <v>274</v>
      </c>
      <c r="E952" s="492">
        <f t="shared" si="44"/>
        <v>-0.5798</v>
      </c>
      <c r="F952" s="278" t="str">
        <f t="shared" si="45"/>
        <v>是</v>
      </c>
      <c r="G952" s="479" t="str">
        <f t="shared" si="46"/>
        <v>项</v>
      </c>
    </row>
    <row r="953" ht="36" hidden="1" customHeight="1" spans="1:7">
      <c r="A953" s="486">
        <v>2130805</v>
      </c>
      <c r="B953" s="487" t="s">
        <v>826</v>
      </c>
      <c r="C953" s="488">
        <v>0</v>
      </c>
      <c r="D953" s="488">
        <v>0</v>
      </c>
      <c r="E953" s="493" t="str">
        <f t="shared" si="44"/>
        <v/>
      </c>
      <c r="F953" s="278" t="str">
        <f t="shared" si="45"/>
        <v>否</v>
      </c>
      <c r="G953" s="479" t="str">
        <f t="shared" si="46"/>
        <v>项</v>
      </c>
    </row>
    <row r="954" ht="36" hidden="1" customHeight="1" spans="1:7">
      <c r="A954" s="486">
        <v>2130899</v>
      </c>
      <c r="B954" s="487" t="s">
        <v>827</v>
      </c>
      <c r="C954" s="488">
        <v>0</v>
      </c>
      <c r="D954" s="488">
        <v>0</v>
      </c>
      <c r="E954" s="493" t="str">
        <f t="shared" si="44"/>
        <v/>
      </c>
      <c r="F954" s="278" t="str">
        <f t="shared" si="45"/>
        <v>否</v>
      </c>
      <c r="G954" s="479" t="str">
        <f t="shared" si="46"/>
        <v>项</v>
      </c>
    </row>
    <row r="955" ht="36" hidden="1" customHeight="1" spans="1:7">
      <c r="A955" s="485">
        <v>21309</v>
      </c>
      <c r="B955" s="303" t="s">
        <v>828</v>
      </c>
      <c r="C955" s="309">
        <f>SUM(C956:C957)</f>
        <v>0</v>
      </c>
      <c r="D955" s="309">
        <f>((((SUM(D956:D957))+0)+0)+0)+0</f>
        <v>0</v>
      </c>
      <c r="E955" s="493" t="str">
        <f t="shared" si="44"/>
        <v/>
      </c>
      <c r="F955" s="278" t="str">
        <f t="shared" si="45"/>
        <v>否</v>
      </c>
      <c r="G955" s="479" t="str">
        <f t="shared" si="46"/>
        <v>款</v>
      </c>
    </row>
    <row r="956" ht="36" hidden="1" customHeight="1" spans="1:7">
      <c r="A956" s="486">
        <v>2130901</v>
      </c>
      <c r="B956" s="487" t="s">
        <v>829</v>
      </c>
      <c r="C956" s="488">
        <v>0</v>
      </c>
      <c r="D956" s="488">
        <v>0</v>
      </c>
      <c r="E956" s="493" t="str">
        <f t="shared" si="44"/>
        <v/>
      </c>
      <c r="F956" s="278" t="str">
        <f t="shared" si="45"/>
        <v>否</v>
      </c>
      <c r="G956" s="479" t="str">
        <f t="shared" si="46"/>
        <v>项</v>
      </c>
    </row>
    <row r="957" ht="36" hidden="1" customHeight="1" spans="1:7">
      <c r="A957" s="486">
        <v>2130999</v>
      </c>
      <c r="B957" s="487" t="s">
        <v>830</v>
      </c>
      <c r="C957" s="488">
        <v>0</v>
      </c>
      <c r="D957" s="488">
        <v>0</v>
      </c>
      <c r="E957" s="493" t="str">
        <f t="shared" si="44"/>
        <v/>
      </c>
      <c r="F957" s="278" t="str">
        <f t="shared" si="45"/>
        <v>否</v>
      </c>
      <c r="G957" s="479" t="str">
        <f t="shared" si="46"/>
        <v>项</v>
      </c>
    </row>
    <row r="958" ht="44.1" customHeight="1" spans="1:7">
      <c r="A958" s="485">
        <v>21399</v>
      </c>
      <c r="B958" s="303" t="s">
        <v>831</v>
      </c>
      <c r="C958" s="294">
        <v>24</v>
      </c>
      <c r="D958" s="294">
        <v>0</v>
      </c>
      <c r="E958" s="492">
        <f t="shared" si="44"/>
        <v>-1</v>
      </c>
      <c r="F958" s="278" t="str">
        <f t="shared" si="45"/>
        <v>是</v>
      </c>
      <c r="G958" s="479" t="str">
        <f t="shared" si="46"/>
        <v>款</v>
      </c>
    </row>
    <row r="959" ht="36" hidden="1" customHeight="1" spans="1:7">
      <c r="A959" s="486">
        <v>2139901</v>
      </c>
      <c r="B959" s="487" t="s">
        <v>832</v>
      </c>
      <c r="C959" s="488">
        <v>0</v>
      </c>
      <c r="D959" s="488">
        <v>0</v>
      </c>
      <c r="E959" s="493" t="str">
        <f t="shared" si="44"/>
        <v/>
      </c>
      <c r="F959" s="278" t="str">
        <f t="shared" si="45"/>
        <v>否</v>
      </c>
      <c r="G959" s="479" t="str">
        <f t="shared" si="46"/>
        <v>项</v>
      </c>
    </row>
    <row r="960" ht="44.1" customHeight="1" spans="1:7">
      <c r="A960" s="486">
        <v>2139999</v>
      </c>
      <c r="B960" s="487" t="s">
        <v>831</v>
      </c>
      <c r="C960" s="301">
        <v>24</v>
      </c>
      <c r="D960" s="301">
        <v>0</v>
      </c>
      <c r="E960" s="492">
        <f t="shared" si="44"/>
        <v>-1</v>
      </c>
      <c r="F960" s="278" t="str">
        <f t="shared" si="45"/>
        <v>是</v>
      </c>
      <c r="G960" s="479" t="str">
        <f t="shared" si="46"/>
        <v>项</v>
      </c>
    </row>
    <row r="961" ht="44.1" hidden="1" customHeight="1" spans="1:7">
      <c r="A961" s="506" t="s">
        <v>833</v>
      </c>
      <c r="B961" s="497" t="s">
        <v>275</v>
      </c>
      <c r="C961" s="498">
        <v>0</v>
      </c>
      <c r="D961" s="498">
        <v>0</v>
      </c>
      <c r="E961" s="493" t="str">
        <f t="shared" si="44"/>
        <v/>
      </c>
      <c r="F961" s="278" t="str">
        <f t="shared" si="45"/>
        <v>否</v>
      </c>
      <c r="G961" s="479" t="str">
        <f t="shared" si="46"/>
        <v>项</v>
      </c>
    </row>
    <row r="962" ht="36" hidden="1" customHeight="1" spans="1:7">
      <c r="A962" s="506" t="s">
        <v>834</v>
      </c>
      <c r="B962" s="497" t="s">
        <v>835</v>
      </c>
      <c r="C962" s="498">
        <v>0</v>
      </c>
      <c r="D962" s="498">
        <v>0</v>
      </c>
      <c r="E962" s="493" t="str">
        <f t="shared" si="44"/>
        <v/>
      </c>
      <c r="F962" s="278" t="str">
        <f t="shared" si="45"/>
        <v>否</v>
      </c>
      <c r="G962" s="479" t="str">
        <f t="shared" si="46"/>
        <v>项</v>
      </c>
    </row>
    <row r="963" ht="44.1" customHeight="1" spans="1:7">
      <c r="A963" s="485">
        <v>214</v>
      </c>
      <c r="B963" s="217" t="s">
        <v>95</v>
      </c>
      <c r="C963" s="294">
        <v>12478</v>
      </c>
      <c r="D963" s="294">
        <v>25037</v>
      </c>
      <c r="E963" s="492">
        <f t="shared" si="44"/>
        <v>1.0065</v>
      </c>
      <c r="F963" s="278" t="str">
        <f t="shared" si="45"/>
        <v>是</v>
      </c>
      <c r="G963" s="479" t="str">
        <f t="shared" si="46"/>
        <v>类</v>
      </c>
    </row>
    <row r="964" ht="44.1" customHeight="1" spans="1:7">
      <c r="A964" s="485">
        <v>21401</v>
      </c>
      <c r="B964" s="303" t="s">
        <v>836</v>
      </c>
      <c r="C964" s="294">
        <v>7164</v>
      </c>
      <c r="D964" s="294">
        <v>25037</v>
      </c>
      <c r="E964" s="492">
        <f t="shared" ref="E964:E1027" si="47">IF(C964&gt;0,D964/C964-1,IF(C964&lt;0,-(D964/C964-1),""))</f>
        <v>2.4948</v>
      </c>
      <c r="F964" s="278" t="str">
        <f t="shared" ref="F964:F1027" si="48">IF(LEN(A964)=3,"是",IF(B964&lt;&gt;"",IF(SUM(C964:D964)&lt;&gt;0,"是","否"),"是"))</f>
        <v>是</v>
      </c>
      <c r="G964" s="479" t="str">
        <f t="shared" si="46"/>
        <v>款</v>
      </c>
    </row>
    <row r="965" ht="44.1" customHeight="1" spans="1:7">
      <c r="A965" s="486">
        <v>2140101</v>
      </c>
      <c r="B965" s="487" t="s">
        <v>139</v>
      </c>
      <c r="C965" s="301">
        <v>1055</v>
      </c>
      <c r="D965" s="301">
        <v>1018</v>
      </c>
      <c r="E965" s="492">
        <f t="shared" si="47"/>
        <v>-0.0351</v>
      </c>
      <c r="F965" s="278" t="str">
        <f t="shared" si="48"/>
        <v>是</v>
      </c>
      <c r="G965" s="479" t="str">
        <f t="shared" si="46"/>
        <v>项</v>
      </c>
    </row>
    <row r="966" ht="36" hidden="1" customHeight="1" spans="1:7">
      <c r="A966" s="486">
        <v>2140102</v>
      </c>
      <c r="B966" s="487" t="s">
        <v>140</v>
      </c>
      <c r="C966" s="488">
        <v>0</v>
      </c>
      <c r="D966" s="488">
        <v>0</v>
      </c>
      <c r="E966" s="493" t="str">
        <f t="shared" si="47"/>
        <v/>
      </c>
      <c r="F966" s="278" t="str">
        <f t="shared" si="48"/>
        <v>否</v>
      </c>
      <c r="G966" s="479" t="str">
        <f t="shared" si="46"/>
        <v>项</v>
      </c>
    </row>
    <row r="967" ht="44.1" hidden="1" customHeight="1" spans="1:7">
      <c r="A967" s="486">
        <v>2140103</v>
      </c>
      <c r="B967" s="487" t="s">
        <v>141</v>
      </c>
      <c r="C967" s="488">
        <v>0</v>
      </c>
      <c r="D967" s="488">
        <v>0</v>
      </c>
      <c r="E967" s="493" t="str">
        <f t="shared" si="47"/>
        <v/>
      </c>
      <c r="F967" s="278" t="str">
        <f t="shared" si="48"/>
        <v>否</v>
      </c>
      <c r="G967" s="479" t="str">
        <f t="shared" si="46"/>
        <v>项</v>
      </c>
    </row>
    <row r="968" ht="44.1" customHeight="1" spans="1:7">
      <c r="A968" s="486">
        <v>2140104</v>
      </c>
      <c r="B968" s="487" t="s">
        <v>837</v>
      </c>
      <c r="C968" s="301">
        <v>0</v>
      </c>
      <c r="D968" s="301">
        <v>16093</v>
      </c>
      <c r="E968" s="492" t="str">
        <f t="shared" si="47"/>
        <v/>
      </c>
      <c r="F968" s="278" t="str">
        <f t="shared" si="48"/>
        <v>是</v>
      </c>
      <c r="G968" s="479" t="str">
        <f t="shared" si="46"/>
        <v>项</v>
      </c>
    </row>
    <row r="969" ht="44.1" customHeight="1" spans="1:7">
      <c r="A969" s="486">
        <v>2140106</v>
      </c>
      <c r="B969" s="487" t="s">
        <v>838</v>
      </c>
      <c r="C969" s="301">
        <v>4899</v>
      </c>
      <c r="D969" s="301">
        <v>7340</v>
      </c>
      <c r="E969" s="492">
        <f t="shared" si="47"/>
        <v>0.4983</v>
      </c>
      <c r="F969" s="278" t="str">
        <f t="shared" si="48"/>
        <v>是</v>
      </c>
      <c r="G969" s="479" t="str">
        <f t="shared" si="46"/>
        <v>项</v>
      </c>
    </row>
    <row r="970" ht="44.1" hidden="1" customHeight="1" spans="1:7">
      <c r="A970" s="486">
        <v>2140109</v>
      </c>
      <c r="B970" s="487" t="s">
        <v>839</v>
      </c>
      <c r="C970" s="488">
        <v>0</v>
      </c>
      <c r="D970" s="488">
        <v>0</v>
      </c>
      <c r="E970" s="493" t="str">
        <f t="shared" si="47"/>
        <v/>
      </c>
      <c r="F970" s="278" t="str">
        <f t="shared" si="48"/>
        <v>否</v>
      </c>
      <c r="G970" s="479" t="str">
        <f t="shared" si="46"/>
        <v>项</v>
      </c>
    </row>
    <row r="971" ht="44.1" hidden="1" customHeight="1" spans="1:7">
      <c r="A971" s="486">
        <v>2140110</v>
      </c>
      <c r="B971" s="487" t="s">
        <v>840</v>
      </c>
      <c r="C971" s="488">
        <v>0</v>
      </c>
      <c r="D971" s="488">
        <v>0</v>
      </c>
      <c r="E971" s="493" t="str">
        <f t="shared" si="47"/>
        <v/>
      </c>
      <c r="F971" s="278" t="str">
        <f t="shared" si="48"/>
        <v>否</v>
      </c>
      <c r="G971" s="479" t="str">
        <f t="shared" si="46"/>
        <v>项</v>
      </c>
    </row>
    <row r="972" ht="44.1" hidden="1" customHeight="1" spans="1:7">
      <c r="A972" s="486">
        <v>2140112</v>
      </c>
      <c r="B972" s="487" t="s">
        <v>841</v>
      </c>
      <c r="C972" s="488">
        <v>0</v>
      </c>
      <c r="D972" s="488">
        <v>0</v>
      </c>
      <c r="E972" s="493" t="str">
        <f t="shared" si="47"/>
        <v/>
      </c>
      <c r="F972" s="278" t="str">
        <f t="shared" si="48"/>
        <v>否</v>
      </c>
      <c r="G972" s="479" t="str">
        <f t="shared" si="46"/>
        <v>项</v>
      </c>
    </row>
    <row r="973" ht="44.1" hidden="1" customHeight="1" spans="1:7">
      <c r="A973" s="486">
        <v>2140114</v>
      </c>
      <c r="B973" s="487" t="s">
        <v>842</v>
      </c>
      <c r="C973" s="488">
        <v>0</v>
      </c>
      <c r="D973" s="488">
        <v>0</v>
      </c>
      <c r="E973" s="493" t="str">
        <f t="shared" si="47"/>
        <v/>
      </c>
      <c r="F973" s="278" t="str">
        <f t="shared" si="48"/>
        <v>否</v>
      </c>
      <c r="G973" s="479" t="str">
        <f t="shared" si="46"/>
        <v>项</v>
      </c>
    </row>
    <row r="974" ht="44.1" hidden="1" customHeight="1" spans="1:7">
      <c r="A974" s="486">
        <v>2140122</v>
      </c>
      <c r="B974" s="487" t="s">
        <v>843</v>
      </c>
      <c r="C974" s="488">
        <v>0</v>
      </c>
      <c r="D974" s="488">
        <v>0</v>
      </c>
      <c r="E974" s="493" t="str">
        <f t="shared" si="47"/>
        <v/>
      </c>
      <c r="F974" s="278" t="str">
        <f t="shared" si="48"/>
        <v>否</v>
      </c>
      <c r="G974" s="479" t="str">
        <f t="shared" si="46"/>
        <v>项</v>
      </c>
    </row>
    <row r="975" ht="44.1" hidden="1" customHeight="1" spans="1:7">
      <c r="A975" s="486">
        <v>2140123</v>
      </c>
      <c r="B975" s="487" t="s">
        <v>844</v>
      </c>
      <c r="C975" s="488">
        <v>0</v>
      </c>
      <c r="D975" s="488">
        <v>0</v>
      </c>
      <c r="E975" s="493" t="str">
        <f t="shared" si="47"/>
        <v/>
      </c>
      <c r="F975" s="278" t="str">
        <f t="shared" si="48"/>
        <v>否</v>
      </c>
      <c r="G975" s="479" t="str">
        <f t="shared" si="46"/>
        <v>项</v>
      </c>
    </row>
    <row r="976" ht="44.1" hidden="1" customHeight="1" spans="1:7">
      <c r="A976" s="486">
        <v>2140127</v>
      </c>
      <c r="B976" s="487" t="s">
        <v>845</v>
      </c>
      <c r="C976" s="488">
        <v>0</v>
      </c>
      <c r="D976" s="488">
        <v>0</v>
      </c>
      <c r="E976" s="493" t="str">
        <f t="shared" si="47"/>
        <v/>
      </c>
      <c r="F976" s="278" t="str">
        <f t="shared" si="48"/>
        <v>否</v>
      </c>
      <c r="G976" s="479" t="str">
        <f t="shared" si="46"/>
        <v>项</v>
      </c>
    </row>
    <row r="977" ht="44.1" hidden="1" customHeight="1" spans="1:7">
      <c r="A977" s="486">
        <v>2140128</v>
      </c>
      <c r="B977" s="487" t="s">
        <v>846</v>
      </c>
      <c r="C977" s="488">
        <v>0</v>
      </c>
      <c r="D977" s="488">
        <v>0</v>
      </c>
      <c r="E977" s="493" t="str">
        <f t="shared" si="47"/>
        <v/>
      </c>
      <c r="F977" s="278" t="str">
        <f t="shared" si="48"/>
        <v>否</v>
      </c>
      <c r="G977" s="479" t="str">
        <f t="shared" si="46"/>
        <v>项</v>
      </c>
    </row>
    <row r="978" ht="44.1" hidden="1" customHeight="1" spans="1:7">
      <c r="A978" s="486">
        <v>2140129</v>
      </c>
      <c r="B978" s="487" t="s">
        <v>847</v>
      </c>
      <c r="C978" s="488">
        <v>0</v>
      </c>
      <c r="D978" s="488">
        <v>0</v>
      </c>
      <c r="E978" s="493" t="str">
        <f t="shared" si="47"/>
        <v/>
      </c>
      <c r="F978" s="278" t="str">
        <f t="shared" si="48"/>
        <v>否</v>
      </c>
      <c r="G978" s="479" t="str">
        <f t="shared" si="46"/>
        <v>项</v>
      </c>
    </row>
    <row r="979" ht="36" hidden="1" customHeight="1" spans="1:7">
      <c r="A979" s="486">
        <v>2140130</v>
      </c>
      <c r="B979" s="487" t="s">
        <v>848</v>
      </c>
      <c r="C979" s="488">
        <v>0</v>
      </c>
      <c r="D979" s="488">
        <v>0</v>
      </c>
      <c r="E979" s="493" t="str">
        <f t="shared" si="47"/>
        <v/>
      </c>
      <c r="F979" s="278" t="str">
        <f t="shared" si="48"/>
        <v>否</v>
      </c>
      <c r="G979" s="479" t="str">
        <f t="shared" si="46"/>
        <v>项</v>
      </c>
    </row>
    <row r="980" ht="44.1" hidden="1" customHeight="1" spans="1:7">
      <c r="A980" s="486">
        <v>2140131</v>
      </c>
      <c r="B980" s="487" t="s">
        <v>849</v>
      </c>
      <c r="C980" s="488">
        <v>0</v>
      </c>
      <c r="D980" s="488">
        <v>0</v>
      </c>
      <c r="E980" s="493" t="str">
        <f t="shared" si="47"/>
        <v/>
      </c>
      <c r="F980" s="278" t="str">
        <f t="shared" si="48"/>
        <v>否</v>
      </c>
      <c r="G980" s="479" t="str">
        <f t="shared" si="46"/>
        <v>项</v>
      </c>
    </row>
    <row r="981" ht="36" hidden="1" customHeight="1" spans="1:7">
      <c r="A981" s="486">
        <v>2140133</v>
      </c>
      <c r="B981" s="487" t="s">
        <v>850</v>
      </c>
      <c r="C981" s="488">
        <v>0</v>
      </c>
      <c r="D981" s="488">
        <v>0</v>
      </c>
      <c r="E981" s="493" t="str">
        <f t="shared" si="47"/>
        <v/>
      </c>
      <c r="F981" s="278" t="str">
        <f t="shared" si="48"/>
        <v>否</v>
      </c>
      <c r="G981" s="479" t="str">
        <f t="shared" si="46"/>
        <v>项</v>
      </c>
    </row>
    <row r="982" ht="44.1" hidden="1" customHeight="1" spans="1:7">
      <c r="A982" s="486">
        <v>2140136</v>
      </c>
      <c r="B982" s="487" t="s">
        <v>851</v>
      </c>
      <c r="C982" s="488">
        <v>0</v>
      </c>
      <c r="D982" s="488">
        <v>0</v>
      </c>
      <c r="E982" s="493" t="str">
        <f t="shared" si="47"/>
        <v/>
      </c>
      <c r="F982" s="278" t="str">
        <f t="shared" si="48"/>
        <v>否</v>
      </c>
      <c r="G982" s="479" t="str">
        <f t="shared" si="46"/>
        <v>项</v>
      </c>
    </row>
    <row r="983" ht="44.1" hidden="1" customHeight="1" spans="1:7">
      <c r="A983" s="486">
        <v>2140138</v>
      </c>
      <c r="B983" s="487" t="s">
        <v>852</v>
      </c>
      <c r="C983" s="488">
        <v>0</v>
      </c>
      <c r="D983" s="488">
        <v>0</v>
      </c>
      <c r="E983" s="493" t="str">
        <f t="shared" si="47"/>
        <v/>
      </c>
      <c r="F983" s="278" t="str">
        <f t="shared" si="48"/>
        <v>否</v>
      </c>
      <c r="G983" s="479" t="str">
        <f t="shared" si="46"/>
        <v>项</v>
      </c>
    </row>
    <row r="984" ht="44.1" customHeight="1" spans="1:7">
      <c r="A984" s="486">
        <v>2140199</v>
      </c>
      <c r="B984" s="487" t="s">
        <v>853</v>
      </c>
      <c r="C984" s="301">
        <v>1210</v>
      </c>
      <c r="D984" s="301">
        <v>586</v>
      </c>
      <c r="E984" s="492">
        <f t="shared" si="47"/>
        <v>-0.5157</v>
      </c>
      <c r="F984" s="278" t="str">
        <f t="shared" si="48"/>
        <v>是</v>
      </c>
      <c r="G984" s="479" t="str">
        <f t="shared" si="46"/>
        <v>项</v>
      </c>
    </row>
    <row r="985" ht="44.1" hidden="1" customHeight="1" spans="1:7">
      <c r="A985" s="485">
        <v>21402</v>
      </c>
      <c r="B985" s="303" t="s">
        <v>854</v>
      </c>
      <c r="C985" s="312">
        <f>SUM(C986:C994)</f>
        <v>0</v>
      </c>
      <c r="D985" s="312">
        <f>((((SUM(D986:D994))+0)+0)+0)+0</f>
        <v>0</v>
      </c>
      <c r="E985" s="493" t="str">
        <f t="shared" si="47"/>
        <v/>
      </c>
      <c r="F985" s="278" t="str">
        <f t="shared" si="48"/>
        <v>否</v>
      </c>
      <c r="G985" s="479" t="str">
        <f t="shared" si="46"/>
        <v>款</v>
      </c>
    </row>
    <row r="986" ht="36" hidden="1" customHeight="1" spans="1:7">
      <c r="A986" s="486">
        <v>2140201</v>
      </c>
      <c r="B986" s="487" t="s">
        <v>139</v>
      </c>
      <c r="C986" s="488">
        <v>0</v>
      </c>
      <c r="D986" s="488">
        <v>0</v>
      </c>
      <c r="E986" s="493" t="str">
        <f t="shared" si="47"/>
        <v/>
      </c>
      <c r="F986" s="278" t="str">
        <f t="shared" si="48"/>
        <v>否</v>
      </c>
      <c r="G986" s="479" t="str">
        <f t="shared" si="46"/>
        <v>项</v>
      </c>
    </row>
    <row r="987" ht="36" hidden="1" customHeight="1" spans="1:7">
      <c r="A987" s="486">
        <v>2140202</v>
      </c>
      <c r="B987" s="487" t="s">
        <v>140</v>
      </c>
      <c r="C987" s="488">
        <v>0</v>
      </c>
      <c r="D987" s="488">
        <v>0</v>
      </c>
      <c r="E987" s="493" t="str">
        <f t="shared" si="47"/>
        <v/>
      </c>
      <c r="F987" s="278" t="str">
        <f t="shared" si="48"/>
        <v>否</v>
      </c>
      <c r="G987" s="479" t="str">
        <f t="shared" si="46"/>
        <v>项</v>
      </c>
    </row>
    <row r="988" ht="36" hidden="1" customHeight="1" spans="1:7">
      <c r="A988" s="486">
        <v>2140203</v>
      </c>
      <c r="B988" s="487" t="s">
        <v>141</v>
      </c>
      <c r="C988" s="488">
        <v>0</v>
      </c>
      <c r="D988" s="488">
        <v>0</v>
      </c>
      <c r="E988" s="493" t="str">
        <f t="shared" si="47"/>
        <v/>
      </c>
      <c r="F988" s="278" t="str">
        <f t="shared" si="48"/>
        <v>否</v>
      </c>
      <c r="G988" s="479" t="str">
        <f t="shared" si="46"/>
        <v>项</v>
      </c>
    </row>
    <row r="989" ht="44.1" hidden="1" customHeight="1" spans="1:7">
      <c r="A989" s="486">
        <v>2140204</v>
      </c>
      <c r="B989" s="487" t="s">
        <v>855</v>
      </c>
      <c r="C989" s="488">
        <v>0</v>
      </c>
      <c r="D989" s="488">
        <v>0</v>
      </c>
      <c r="E989" s="493" t="str">
        <f t="shared" si="47"/>
        <v/>
      </c>
      <c r="F989" s="278" t="str">
        <f t="shared" si="48"/>
        <v>否</v>
      </c>
      <c r="G989" s="479" t="str">
        <f t="shared" si="46"/>
        <v>项</v>
      </c>
    </row>
    <row r="990" ht="36" hidden="1" customHeight="1" spans="1:7">
      <c r="A990" s="486">
        <v>2140205</v>
      </c>
      <c r="B990" s="487" t="s">
        <v>856</v>
      </c>
      <c r="C990" s="488">
        <v>0</v>
      </c>
      <c r="D990" s="488">
        <v>0</v>
      </c>
      <c r="E990" s="493" t="str">
        <f t="shared" si="47"/>
        <v/>
      </c>
      <c r="F990" s="278" t="str">
        <f t="shared" si="48"/>
        <v>否</v>
      </c>
      <c r="G990" s="479" t="str">
        <f t="shared" si="46"/>
        <v>项</v>
      </c>
    </row>
    <row r="991" ht="44.1" hidden="1" customHeight="1" spans="1:7">
      <c r="A991" s="486">
        <v>2140206</v>
      </c>
      <c r="B991" s="487" t="s">
        <v>857</v>
      </c>
      <c r="C991" s="488">
        <v>0</v>
      </c>
      <c r="D991" s="488">
        <v>0</v>
      </c>
      <c r="E991" s="493" t="str">
        <f t="shared" si="47"/>
        <v/>
      </c>
      <c r="F991" s="278" t="str">
        <f t="shared" si="48"/>
        <v>否</v>
      </c>
      <c r="G991" s="479" t="str">
        <f t="shared" si="46"/>
        <v>项</v>
      </c>
    </row>
    <row r="992" ht="44.1" hidden="1" customHeight="1" spans="1:7">
      <c r="A992" s="486">
        <v>2140207</v>
      </c>
      <c r="B992" s="487" t="s">
        <v>858</v>
      </c>
      <c r="C992" s="488">
        <v>0</v>
      </c>
      <c r="D992" s="488">
        <v>0</v>
      </c>
      <c r="E992" s="493" t="str">
        <f t="shared" si="47"/>
        <v/>
      </c>
      <c r="F992" s="278" t="str">
        <f t="shared" si="48"/>
        <v>否</v>
      </c>
      <c r="G992" s="479" t="str">
        <f t="shared" si="46"/>
        <v>项</v>
      </c>
    </row>
    <row r="993" ht="36" hidden="1" customHeight="1" spans="1:7">
      <c r="A993" s="486">
        <v>2140208</v>
      </c>
      <c r="B993" s="487" t="s">
        <v>859</v>
      </c>
      <c r="C993" s="488">
        <v>0</v>
      </c>
      <c r="D993" s="488">
        <v>0</v>
      </c>
      <c r="E993" s="493" t="str">
        <f t="shared" si="47"/>
        <v/>
      </c>
      <c r="F993" s="278" t="str">
        <f t="shared" si="48"/>
        <v>否</v>
      </c>
      <c r="G993" s="479" t="str">
        <f t="shared" si="46"/>
        <v>项</v>
      </c>
    </row>
    <row r="994" ht="44.1" hidden="1" customHeight="1" spans="1:7">
      <c r="A994" s="486">
        <v>2140299</v>
      </c>
      <c r="B994" s="487" t="s">
        <v>860</v>
      </c>
      <c r="C994" s="488">
        <v>0</v>
      </c>
      <c r="D994" s="488">
        <v>0</v>
      </c>
      <c r="E994" s="493" t="str">
        <f t="shared" si="47"/>
        <v/>
      </c>
      <c r="F994" s="278" t="str">
        <f t="shared" si="48"/>
        <v>否</v>
      </c>
      <c r="G994" s="479" t="str">
        <f t="shared" si="46"/>
        <v>项</v>
      </c>
    </row>
    <row r="995" ht="44.1" hidden="1" customHeight="1" spans="1:7">
      <c r="A995" s="485">
        <v>21403</v>
      </c>
      <c r="B995" s="303" t="s">
        <v>861</v>
      </c>
      <c r="C995" s="312">
        <f>SUM(C996:C1004)</f>
        <v>0</v>
      </c>
      <c r="D995" s="312">
        <f>((((SUM(D996:D1004))+0)+0)+0)+0</f>
        <v>0</v>
      </c>
      <c r="E995" s="493" t="str">
        <f t="shared" si="47"/>
        <v/>
      </c>
      <c r="F995" s="278" t="str">
        <f t="shared" si="48"/>
        <v>否</v>
      </c>
      <c r="G995" s="479" t="str">
        <f t="shared" si="46"/>
        <v>款</v>
      </c>
    </row>
    <row r="996" ht="36" hidden="1" customHeight="1" spans="1:7">
      <c r="A996" s="486">
        <v>2140301</v>
      </c>
      <c r="B996" s="487" t="s">
        <v>139</v>
      </c>
      <c r="C996" s="488">
        <v>0</v>
      </c>
      <c r="D996" s="488">
        <v>0</v>
      </c>
      <c r="E996" s="493" t="str">
        <f t="shared" si="47"/>
        <v/>
      </c>
      <c r="F996" s="278" t="str">
        <f t="shared" si="48"/>
        <v>否</v>
      </c>
      <c r="G996" s="479" t="str">
        <f t="shared" si="46"/>
        <v>项</v>
      </c>
    </row>
    <row r="997" ht="36" hidden="1" customHeight="1" spans="1:7">
      <c r="A997" s="486">
        <v>2140302</v>
      </c>
      <c r="B997" s="487" t="s">
        <v>140</v>
      </c>
      <c r="C997" s="488">
        <v>0</v>
      </c>
      <c r="D997" s="488">
        <v>0</v>
      </c>
      <c r="E997" s="493" t="str">
        <f t="shared" si="47"/>
        <v/>
      </c>
      <c r="F997" s="278" t="str">
        <f t="shared" si="48"/>
        <v>否</v>
      </c>
      <c r="G997" s="479" t="str">
        <f t="shared" si="46"/>
        <v>项</v>
      </c>
    </row>
    <row r="998" ht="36" hidden="1" customHeight="1" spans="1:7">
      <c r="A998" s="486">
        <v>2140303</v>
      </c>
      <c r="B998" s="487" t="s">
        <v>141</v>
      </c>
      <c r="C998" s="488">
        <v>0</v>
      </c>
      <c r="D998" s="488">
        <v>0</v>
      </c>
      <c r="E998" s="493" t="str">
        <f t="shared" si="47"/>
        <v/>
      </c>
      <c r="F998" s="278" t="str">
        <f t="shared" si="48"/>
        <v>否</v>
      </c>
      <c r="G998" s="479" t="str">
        <f t="shared" si="46"/>
        <v>项</v>
      </c>
    </row>
    <row r="999" ht="44.1" hidden="1" customHeight="1" spans="1:7">
      <c r="A999" s="486">
        <v>2140304</v>
      </c>
      <c r="B999" s="487" t="s">
        <v>862</v>
      </c>
      <c r="C999" s="488">
        <v>0</v>
      </c>
      <c r="D999" s="488">
        <v>0</v>
      </c>
      <c r="E999" s="493" t="str">
        <f t="shared" si="47"/>
        <v/>
      </c>
      <c r="F999" s="278" t="str">
        <f t="shared" si="48"/>
        <v>否</v>
      </c>
      <c r="G999" s="479" t="str">
        <f t="shared" si="46"/>
        <v>项</v>
      </c>
    </row>
    <row r="1000" ht="36" hidden="1" customHeight="1" spans="1:7">
      <c r="A1000" s="486">
        <v>2140305</v>
      </c>
      <c r="B1000" s="487" t="s">
        <v>863</v>
      </c>
      <c r="C1000" s="488">
        <v>0</v>
      </c>
      <c r="D1000" s="488">
        <v>0</v>
      </c>
      <c r="E1000" s="493" t="str">
        <f t="shared" si="47"/>
        <v/>
      </c>
      <c r="F1000" s="278" t="str">
        <f t="shared" si="48"/>
        <v>否</v>
      </c>
      <c r="G1000" s="479" t="str">
        <f t="shared" si="46"/>
        <v>项</v>
      </c>
    </row>
    <row r="1001" ht="36" hidden="1" customHeight="1" spans="1:7">
      <c r="A1001" s="486">
        <v>2140306</v>
      </c>
      <c r="B1001" s="487" t="s">
        <v>864</v>
      </c>
      <c r="C1001" s="488">
        <v>0</v>
      </c>
      <c r="D1001" s="488">
        <v>0</v>
      </c>
      <c r="E1001" s="493" t="str">
        <f t="shared" si="47"/>
        <v/>
      </c>
      <c r="F1001" s="278" t="str">
        <f t="shared" si="48"/>
        <v>否</v>
      </c>
      <c r="G1001" s="479" t="str">
        <f t="shared" si="46"/>
        <v>项</v>
      </c>
    </row>
    <row r="1002" ht="44.1" hidden="1" customHeight="1" spans="1:7">
      <c r="A1002" s="486">
        <v>2140307</v>
      </c>
      <c r="B1002" s="487" t="s">
        <v>865</v>
      </c>
      <c r="C1002" s="488">
        <v>0</v>
      </c>
      <c r="D1002" s="488">
        <v>0</v>
      </c>
      <c r="E1002" s="493" t="str">
        <f t="shared" si="47"/>
        <v/>
      </c>
      <c r="F1002" s="278" t="str">
        <f t="shared" si="48"/>
        <v>否</v>
      </c>
      <c r="G1002" s="479" t="str">
        <f t="shared" si="46"/>
        <v>项</v>
      </c>
    </row>
    <row r="1003" ht="36" hidden="1" customHeight="1" spans="1:7">
      <c r="A1003" s="486">
        <v>2140308</v>
      </c>
      <c r="B1003" s="487" t="s">
        <v>866</v>
      </c>
      <c r="C1003" s="488">
        <v>0</v>
      </c>
      <c r="D1003" s="488">
        <v>0</v>
      </c>
      <c r="E1003" s="493" t="str">
        <f t="shared" si="47"/>
        <v/>
      </c>
      <c r="F1003" s="278" t="str">
        <f t="shared" si="48"/>
        <v>否</v>
      </c>
      <c r="G1003" s="479" t="str">
        <f t="shared" si="46"/>
        <v>项</v>
      </c>
    </row>
    <row r="1004" ht="44.1" hidden="1" customHeight="1" spans="1:7">
      <c r="A1004" s="486">
        <v>2140399</v>
      </c>
      <c r="B1004" s="487" t="s">
        <v>867</v>
      </c>
      <c r="C1004" s="488">
        <v>0</v>
      </c>
      <c r="D1004" s="488">
        <v>0</v>
      </c>
      <c r="E1004" s="493" t="str">
        <f t="shared" si="47"/>
        <v/>
      </c>
      <c r="F1004" s="278" t="str">
        <f t="shared" si="48"/>
        <v>否</v>
      </c>
      <c r="G1004" s="479" t="str">
        <f t="shared" si="46"/>
        <v>项</v>
      </c>
    </row>
    <row r="1005" ht="44.1" hidden="1" customHeight="1" spans="1:7">
      <c r="A1005" s="485">
        <v>21405</v>
      </c>
      <c r="B1005" s="303" t="s">
        <v>868</v>
      </c>
      <c r="C1005" s="312">
        <f>SUM(C1006:C1011)</f>
        <v>0</v>
      </c>
      <c r="D1005" s="312">
        <f>((((SUM(D1006:D1011))+0)+0)+0)+0</f>
        <v>0</v>
      </c>
      <c r="E1005" s="493" t="str">
        <f t="shared" si="47"/>
        <v/>
      </c>
      <c r="F1005" s="278" t="str">
        <f t="shared" si="48"/>
        <v>否</v>
      </c>
      <c r="G1005" s="479" t="str">
        <f t="shared" ref="G1005:G1068" si="49">IF(LEN(A1005)=3,"类",IF(LEN(A1005)=5,"款","项"))</f>
        <v>款</v>
      </c>
    </row>
    <row r="1006" ht="36" hidden="1" customHeight="1" spans="1:7">
      <c r="A1006" s="486">
        <v>2140501</v>
      </c>
      <c r="B1006" s="487" t="s">
        <v>139</v>
      </c>
      <c r="C1006" s="488">
        <v>0</v>
      </c>
      <c r="D1006" s="488">
        <v>0</v>
      </c>
      <c r="E1006" s="493" t="str">
        <f t="shared" si="47"/>
        <v/>
      </c>
      <c r="F1006" s="278" t="str">
        <f t="shared" si="48"/>
        <v>否</v>
      </c>
      <c r="G1006" s="479" t="str">
        <f t="shared" si="49"/>
        <v>项</v>
      </c>
    </row>
    <row r="1007" ht="36" hidden="1" customHeight="1" spans="1:7">
      <c r="A1007" s="486">
        <v>2140502</v>
      </c>
      <c r="B1007" s="487" t="s">
        <v>140</v>
      </c>
      <c r="C1007" s="488">
        <v>0</v>
      </c>
      <c r="D1007" s="488">
        <v>0</v>
      </c>
      <c r="E1007" s="493" t="str">
        <f t="shared" si="47"/>
        <v/>
      </c>
      <c r="F1007" s="278" t="str">
        <f t="shared" si="48"/>
        <v>否</v>
      </c>
      <c r="G1007" s="479" t="str">
        <f t="shared" si="49"/>
        <v>项</v>
      </c>
    </row>
    <row r="1008" ht="36" hidden="1" customHeight="1" spans="1:7">
      <c r="A1008" s="486">
        <v>2140503</v>
      </c>
      <c r="B1008" s="487" t="s">
        <v>141</v>
      </c>
      <c r="C1008" s="488">
        <v>0</v>
      </c>
      <c r="D1008" s="488">
        <v>0</v>
      </c>
      <c r="E1008" s="493" t="str">
        <f t="shared" si="47"/>
        <v/>
      </c>
      <c r="F1008" s="278" t="str">
        <f t="shared" si="48"/>
        <v>否</v>
      </c>
      <c r="G1008" s="479" t="str">
        <f t="shared" si="49"/>
        <v>项</v>
      </c>
    </row>
    <row r="1009" ht="44.1" hidden="1" customHeight="1" spans="1:7">
      <c r="A1009" s="486">
        <v>2140504</v>
      </c>
      <c r="B1009" s="487" t="s">
        <v>859</v>
      </c>
      <c r="C1009" s="488">
        <v>0</v>
      </c>
      <c r="D1009" s="488">
        <v>0</v>
      </c>
      <c r="E1009" s="493" t="str">
        <f t="shared" si="47"/>
        <v/>
      </c>
      <c r="F1009" s="278" t="str">
        <f t="shared" si="48"/>
        <v>否</v>
      </c>
      <c r="G1009" s="479" t="str">
        <f t="shared" si="49"/>
        <v>项</v>
      </c>
    </row>
    <row r="1010" ht="36" hidden="1" customHeight="1" spans="1:7">
      <c r="A1010" s="486">
        <v>2140505</v>
      </c>
      <c r="B1010" s="487" t="s">
        <v>869</v>
      </c>
      <c r="C1010" s="488">
        <v>0</v>
      </c>
      <c r="D1010" s="488">
        <v>0</v>
      </c>
      <c r="E1010" s="493" t="str">
        <f t="shared" si="47"/>
        <v/>
      </c>
      <c r="F1010" s="278" t="str">
        <f t="shared" si="48"/>
        <v>否</v>
      </c>
      <c r="G1010" s="479" t="str">
        <f t="shared" si="49"/>
        <v>项</v>
      </c>
    </row>
    <row r="1011" ht="44.1" hidden="1" customHeight="1" spans="1:7">
      <c r="A1011" s="486">
        <v>2140599</v>
      </c>
      <c r="B1011" s="487" t="s">
        <v>870</v>
      </c>
      <c r="C1011" s="488">
        <v>0</v>
      </c>
      <c r="D1011" s="488">
        <v>0</v>
      </c>
      <c r="E1011" s="493" t="str">
        <f t="shared" si="47"/>
        <v/>
      </c>
      <c r="F1011" s="278" t="str">
        <f t="shared" si="48"/>
        <v>否</v>
      </c>
      <c r="G1011" s="479" t="str">
        <f t="shared" si="49"/>
        <v>项</v>
      </c>
    </row>
    <row r="1012" ht="44.1" customHeight="1" spans="1:7">
      <c r="A1012" s="485">
        <v>21499</v>
      </c>
      <c r="B1012" s="303" t="s">
        <v>871</v>
      </c>
      <c r="C1012" s="294">
        <v>5314</v>
      </c>
      <c r="D1012" s="294">
        <v>0</v>
      </c>
      <c r="E1012" s="492">
        <f t="shared" si="47"/>
        <v>-1</v>
      </c>
      <c r="F1012" s="278" t="str">
        <f t="shared" si="48"/>
        <v>是</v>
      </c>
      <c r="G1012" s="479" t="str">
        <f t="shared" si="49"/>
        <v>款</v>
      </c>
    </row>
    <row r="1013" ht="36" hidden="1" customHeight="1" spans="1:7">
      <c r="A1013" s="486">
        <v>2149901</v>
      </c>
      <c r="B1013" s="487" t="s">
        <v>872</v>
      </c>
      <c r="C1013" s="488">
        <v>0</v>
      </c>
      <c r="D1013" s="488">
        <v>0</v>
      </c>
      <c r="E1013" s="493" t="str">
        <f t="shared" si="47"/>
        <v/>
      </c>
      <c r="F1013" s="278" t="str">
        <f t="shared" si="48"/>
        <v>否</v>
      </c>
      <c r="G1013" s="479" t="str">
        <f t="shared" si="49"/>
        <v>项</v>
      </c>
    </row>
    <row r="1014" ht="44.1" customHeight="1" spans="1:7">
      <c r="A1014" s="486">
        <v>2149999</v>
      </c>
      <c r="B1014" s="487" t="s">
        <v>871</v>
      </c>
      <c r="C1014" s="301">
        <v>5314</v>
      </c>
      <c r="D1014" s="301">
        <v>0</v>
      </c>
      <c r="E1014" s="492">
        <f t="shared" si="47"/>
        <v>-1</v>
      </c>
      <c r="F1014" s="278" t="str">
        <f t="shared" si="48"/>
        <v>是</v>
      </c>
      <c r="G1014" s="479" t="str">
        <f t="shared" si="49"/>
        <v>项</v>
      </c>
    </row>
    <row r="1015" ht="44.1" hidden="1" customHeight="1" spans="1:7">
      <c r="A1015" s="496" t="s">
        <v>873</v>
      </c>
      <c r="B1015" s="497" t="s">
        <v>275</v>
      </c>
      <c r="C1015" s="498">
        <v>0</v>
      </c>
      <c r="D1015" s="498">
        <v>0</v>
      </c>
      <c r="E1015" s="493" t="str">
        <f t="shared" si="47"/>
        <v/>
      </c>
      <c r="F1015" s="278" t="str">
        <f t="shared" si="48"/>
        <v>否</v>
      </c>
      <c r="G1015" s="479" t="str">
        <f t="shared" si="49"/>
        <v>项</v>
      </c>
    </row>
    <row r="1016" ht="44.1" customHeight="1" spans="1:7">
      <c r="A1016" s="485">
        <v>215</v>
      </c>
      <c r="B1016" s="217" t="s">
        <v>97</v>
      </c>
      <c r="C1016" s="294">
        <v>1660</v>
      </c>
      <c r="D1016" s="294">
        <v>8399</v>
      </c>
      <c r="E1016" s="492">
        <f t="shared" si="47"/>
        <v>4.0596</v>
      </c>
      <c r="F1016" s="278" t="str">
        <f t="shared" si="48"/>
        <v>是</v>
      </c>
      <c r="G1016" s="479" t="str">
        <f t="shared" si="49"/>
        <v>类</v>
      </c>
    </row>
    <row r="1017" ht="44.1" customHeight="1" spans="1:7">
      <c r="A1017" s="485">
        <v>21501</v>
      </c>
      <c r="B1017" s="303" t="s">
        <v>874</v>
      </c>
      <c r="C1017" s="294">
        <v>300</v>
      </c>
      <c r="D1017" s="294">
        <v>0</v>
      </c>
      <c r="E1017" s="492">
        <f t="shared" si="47"/>
        <v>-1</v>
      </c>
      <c r="F1017" s="278" t="str">
        <f t="shared" si="48"/>
        <v>是</v>
      </c>
      <c r="G1017" s="479" t="str">
        <f t="shared" si="49"/>
        <v>款</v>
      </c>
    </row>
    <row r="1018" ht="44.1" hidden="1" customHeight="1" spans="1:7">
      <c r="A1018" s="486">
        <v>2150101</v>
      </c>
      <c r="B1018" s="487" t="s">
        <v>139</v>
      </c>
      <c r="C1018" s="488">
        <v>0</v>
      </c>
      <c r="D1018" s="488">
        <v>0</v>
      </c>
      <c r="E1018" s="493" t="str">
        <f t="shared" si="47"/>
        <v/>
      </c>
      <c r="F1018" s="278" t="str">
        <f t="shared" si="48"/>
        <v>否</v>
      </c>
      <c r="G1018" s="479" t="str">
        <f t="shared" si="49"/>
        <v>项</v>
      </c>
    </row>
    <row r="1019" ht="44.1" hidden="1" customHeight="1" spans="1:7">
      <c r="A1019" s="486">
        <v>2150102</v>
      </c>
      <c r="B1019" s="487" t="s">
        <v>140</v>
      </c>
      <c r="C1019" s="488">
        <v>0</v>
      </c>
      <c r="D1019" s="488">
        <v>0</v>
      </c>
      <c r="E1019" s="493" t="str">
        <f t="shared" si="47"/>
        <v/>
      </c>
      <c r="F1019" s="278" t="str">
        <f t="shared" si="48"/>
        <v>否</v>
      </c>
      <c r="G1019" s="479" t="str">
        <f t="shared" si="49"/>
        <v>项</v>
      </c>
    </row>
    <row r="1020" ht="36" hidden="1" customHeight="1" spans="1:7">
      <c r="A1020" s="486">
        <v>2150103</v>
      </c>
      <c r="B1020" s="487" t="s">
        <v>141</v>
      </c>
      <c r="C1020" s="488">
        <v>0</v>
      </c>
      <c r="D1020" s="488">
        <v>0</v>
      </c>
      <c r="E1020" s="493" t="str">
        <f t="shared" si="47"/>
        <v/>
      </c>
      <c r="F1020" s="278" t="str">
        <f t="shared" si="48"/>
        <v>否</v>
      </c>
      <c r="G1020" s="479" t="str">
        <f t="shared" si="49"/>
        <v>项</v>
      </c>
    </row>
    <row r="1021" ht="44.1" hidden="1" customHeight="1" spans="1:7">
      <c r="A1021" s="486">
        <v>2150104</v>
      </c>
      <c r="B1021" s="487" t="s">
        <v>875</v>
      </c>
      <c r="C1021" s="488">
        <v>0</v>
      </c>
      <c r="D1021" s="488">
        <v>0</v>
      </c>
      <c r="E1021" s="493" t="str">
        <f t="shared" si="47"/>
        <v/>
      </c>
      <c r="F1021" s="278" t="str">
        <f t="shared" si="48"/>
        <v>否</v>
      </c>
      <c r="G1021" s="479" t="str">
        <f t="shared" si="49"/>
        <v>项</v>
      </c>
    </row>
    <row r="1022" ht="36" hidden="1" customHeight="1" spans="1:7">
      <c r="A1022" s="486">
        <v>2150105</v>
      </c>
      <c r="B1022" s="487" t="s">
        <v>876</v>
      </c>
      <c r="C1022" s="488">
        <v>0</v>
      </c>
      <c r="D1022" s="488">
        <v>0</v>
      </c>
      <c r="E1022" s="493" t="str">
        <f t="shared" si="47"/>
        <v/>
      </c>
      <c r="F1022" s="278" t="str">
        <f t="shared" si="48"/>
        <v>否</v>
      </c>
      <c r="G1022" s="479" t="str">
        <f t="shared" si="49"/>
        <v>项</v>
      </c>
    </row>
    <row r="1023" ht="36" hidden="1" customHeight="1" spans="1:7">
      <c r="A1023" s="486">
        <v>2150106</v>
      </c>
      <c r="B1023" s="487" t="s">
        <v>877</v>
      </c>
      <c r="C1023" s="488">
        <v>0</v>
      </c>
      <c r="D1023" s="488">
        <v>0</v>
      </c>
      <c r="E1023" s="493" t="str">
        <f t="shared" si="47"/>
        <v/>
      </c>
      <c r="F1023" s="278" t="str">
        <f t="shared" si="48"/>
        <v>否</v>
      </c>
      <c r="G1023" s="479" t="str">
        <f t="shared" si="49"/>
        <v>项</v>
      </c>
    </row>
    <row r="1024" ht="44.1" hidden="1" customHeight="1" spans="1:7">
      <c r="A1024" s="486">
        <v>2150107</v>
      </c>
      <c r="B1024" s="487" t="s">
        <v>878</v>
      </c>
      <c r="C1024" s="488">
        <v>0</v>
      </c>
      <c r="D1024" s="488">
        <v>0</v>
      </c>
      <c r="E1024" s="493" t="str">
        <f t="shared" si="47"/>
        <v/>
      </c>
      <c r="F1024" s="278" t="str">
        <f t="shared" si="48"/>
        <v>否</v>
      </c>
      <c r="G1024" s="479" t="str">
        <f t="shared" si="49"/>
        <v>项</v>
      </c>
    </row>
    <row r="1025" ht="36" hidden="1" customHeight="1" spans="1:7">
      <c r="A1025" s="486">
        <v>2150108</v>
      </c>
      <c r="B1025" s="487" t="s">
        <v>879</v>
      </c>
      <c r="C1025" s="488">
        <v>0</v>
      </c>
      <c r="D1025" s="488">
        <v>0</v>
      </c>
      <c r="E1025" s="493" t="str">
        <f t="shared" si="47"/>
        <v/>
      </c>
      <c r="F1025" s="278" t="str">
        <f t="shared" si="48"/>
        <v>否</v>
      </c>
      <c r="G1025" s="479" t="str">
        <f t="shared" si="49"/>
        <v>项</v>
      </c>
    </row>
    <row r="1026" ht="44.1" customHeight="1" spans="1:7">
      <c r="A1026" s="486">
        <v>2150199</v>
      </c>
      <c r="B1026" s="487" t="s">
        <v>880</v>
      </c>
      <c r="C1026" s="301">
        <v>300</v>
      </c>
      <c r="D1026" s="301">
        <v>0</v>
      </c>
      <c r="E1026" s="492">
        <f t="shared" si="47"/>
        <v>-1</v>
      </c>
      <c r="F1026" s="278" t="str">
        <f t="shared" si="48"/>
        <v>是</v>
      </c>
      <c r="G1026" s="479" t="str">
        <f t="shared" si="49"/>
        <v>项</v>
      </c>
    </row>
    <row r="1027" ht="44.1" hidden="1" customHeight="1" spans="1:7">
      <c r="A1027" s="485">
        <v>21502</v>
      </c>
      <c r="B1027" s="303" t="s">
        <v>881</v>
      </c>
      <c r="C1027" s="312">
        <f>SUM(C1028:C1042)</f>
        <v>0</v>
      </c>
      <c r="D1027" s="312">
        <f>((((SUM(D1028:D1042))+0)+0)+0)+0</f>
        <v>0</v>
      </c>
      <c r="E1027" s="493" t="str">
        <f t="shared" si="47"/>
        <v/>
      </c>
      <c r="F1027" s="278" t="str">
        <f t="shared" si="48"/>
        <v>否</v>
      </c>
      <c r="G1027" s="479" t="str">
        <f t="shared" si="49"/>
        <v>款</v>
      </c>
    </row>
    <row r="1028" ht="44.1" hidden="1" customHeight="1" spans="1:7">
      <c r="A1028" s="486">
        <v>2150201</v>
      </c>
      <c r="B1028" s="487" t="s">
        <v>139</v>
      </c>
      <c r="C1028" s="488">
        <v>0</v>
      </c>
      <c r="D1028" s="488">
        <v>0</v>
      </c>
      <c r="E1028" s="493" t="str">
        <f t="shared" ref="E1028:E1091" si="50">IF(C1028&gt;0,D1028/C1028-1,IF(C1028&lt;0,-(D1028/C1028-1),""))</f>
        <v/>
      </c>
      <c r="F1028" s="278" t="str">
        <f t="shared" ref="F1028:F1091" si="51">IF(LEN(A1028)=3,"是",IF(B1028&lt;&gt;"",IF(SUM(C1028:D1028)&lt;&gt;0,"是","否"),"是"))</f>
        <v>否</v>
      </c>
      <c r="G1028" s="479" t="str">
        <f t="shared" si="49"/>
        <v>项</v>
      </c>
    </row>
    <row r="1029" ht="36" hidden="1" customHeight="1" spans="1:7">
      <c r="A1029" s="486">
        <v>2150202</v>
      </c>
      <c r="B1029" s="487" t="s">
        <v>140</v>
      </c>
      <c r="C1029" s="488">
        <v>0</v>
      </c>
      <c r="D1029" s="488">
        <v>0</v>
      </c>
      <c r="E1029" s="493" t="str">
        <f t="shared" si="50"/>
        <v/>
      </c>
      <c r="F1029" s="278" t="str">
        <f t="shared" si="51"/>
        <v>否</v>
      </c>
      <c r="G1029" s="479" t="str">
        <f t="shared" si="49"/>
        <v>项</v>
      </c>
    </row>
    <row r="1030" ht="36" hidden="1" customHeight="1" spans="1:7">
      <c r="A1030" s="486">
        <v>2150203</v>
      </c>
      <c r="B1030" s="487" t="s">
        <v>141</v>
      </c>
      <c r="C1030" s="488">
        <v>0</v>
      </c>
      <c r="D1030" s="488">
        <v>0</v>
      </c>
      <c r="E1030" s="493" t="str">
        <f t="shared" si="50"/>
        <v/>
      </c>
      <c r="F1030" s="278" t="str">
        <f t="shared" si="51"/>
        <v>否</v>
      </c>
      <c r="G1030" s="479" t="str">
        <f t="shared" si="49"/>
        <v>项</v>
      </c>
    </row>
    <row r="1031" ht="36" hidden="1" customHeight="1" spans="1:7">
      <c r="A1031" s="486">
        <v>2150204</v>
      </c>
      <c r="B1031" s="487" t="s">
        <v>882</v>
      </c>
      <c r="C1031" s="488">
        <v>0</v>
      </c>
      <c r="D1031" s="488">
        <v>0</v>
      </c>
      <c r="E1031" s="493" t="str">
        <f t="shared" si="50"/>
        <v/>
      </c>
      <c r="F1031" s="278" t="str">
        <f t="shared" si="51"/>
        <v>否</v>
      </c>
      <c r="G1031" s="479" t="str">
        <f t="shared" si="49"/>
        <v>项</v>
      </c>
    </row>
    <row r="1032" ht="36" hidden="1" customHeight="1" spans="1:7">
      <c r="A1032" s="486">
        <v>2150205</v>
      </c>
      <c r="B1032" s="487" t="s">
        <v>883</v>
      </c>
      <c r="C1032" s="488">
        <v>0</v>
      </c>
      <c r="D1032" s="488">
        <v>0</v>
      </c>
      <c r="E1032" s="493" t="str">
        <f t="shared" si="50"/>
        <v/>
      </c>
      <c r="F1032" s="278" t="str">
        <f t="shared" si="51"/>
        <v>否</v>
      </c>
      <c r="G1032" s="479" t="str">
        <f t="shared" si="49"/>
        <v>项</v>
      </c>
    </row>
    <row r="1033" ht="36" hidden="1" customHeight="1" spans="1:7">
      <c r="A1033" s="486">
        <v>2150206</v>
      </c>
      <c r="B1033" s="487" t="s">
        <v>884</v>
      </c>
      <c r="C1033" s="488">
        <v>0</v>
      </c>
      <c r="D1033" s="488">
        <v>0</v>
      </c>
      <c r="E1033" s="493" t="str">
        <f t="shared" si="50"/>
        <v/>
      </c>
      <c r="F1033" s="278" t="str">
        <f t="shared" si="51"/>
        <v>否</v>
      </c>
      <c r="G1033" s="479" t="str">
        <f t="shared" si="49"/>
        <v>项</v>
      </c>
    </row>
    <row r="1034" ht="44.1" hidden="1" customHeight="1" spans="1:7">
      <c r="A1034" s="486">
        <v>2150207</v>
      </c>
      <c r="B1034" s="487" t="s">
        <v>885</v>
      </c>
      <c r="C1034" s="488">
        <v>0</v>
      </c>
      <c r="D1034" s="488">
        <v>0</v>
      </c>
      <c r="E1034" s="493" t="str">
        <f t="shared" si="50"/>
        <v/>
      </c>
      <c r="F1034" s="278" t="str">
        <f t="shared" si="51"/>
        <v>否</v>
      </c>
      <c r="G1034" s="479" t="str">
        <f t="shared" si="49"/>
        <v>项</v>
      </c>
    </row>
    <row r="1035" ht="36" hidden="1" customHeight="1" spans="1:7">
      <c r="A1035" s="486">
        <v>2150208</v>
      </c>
      <c r="B1035" s="487" t="s">
        <v>886</v>
      </c>
      <c r="C1035" s="488">
        <v>0</v>
      </c>
      <c r="D1035" s="488">
        <v>0</v>
      </c>
      <c r="E1035" s="493" t="str">
        <f t="shared" si="50"/>
        <v/>
      </c>
      <c r="F1035" s="278" t="str">
        <f t="shared" si="51"/>
        <v>否</v>
      </c>
      <c r="G1035" s="479" t="str">
        <f t="shared" si="49"/>
        <v>项</v>
      </c>
    </row>
    <row r="1036" ht="36" hidden="1" customHeight="1" spans="1:7">
      <c r="A1036" s="486">
        <v>2150209</v>
      </c>
      <c r="B1036" s="487" t="s">
        <v>887</v>
      </c>
      <c r="C1036" s="488">
        <v>0</v>
      </c>
      <c r="D1036" s="488">
        <v>0</v>
      </c>
      <c r="E1036" s="493" t="str">
        <f t="shared" si="50"/>
        <v/>
      </c>
      <c r="F1036" s="278" t="str">
        <f t="shared" si="51"/>
        <v>否</v>
      </c>
      <c r="G1036" s="479" t="str">
        <f t="shared" si="49"/>
        <v>项</v>
      </c>
    </row>
    <row r="1037" ht="36" hidden="1" customHeight="1" spans="1:7">
      <c r="A1037" s="486">
        <v>2150210</v>
      </c>
      <c r="B1037" s="487" t="s">
        <v>888</v>
      </c>
      <c r="C1037" s="488">
        <v>0</v>
      </c>
      <c r="D1037" s="488">
        <v>0</v>
      </c>
      <c r="E1037" s="493" t="str">
        <f t="shared" si="50"/>
        <v/>
      </c>
      <c r="F1037" s="278" t="str">
        <f t="shared" si="51"/>
        <v>否</v>
      </c>
      <c r="G1037" s="479" t="str">
        <f t="shared" si="49"/>
        <v>项</v>
      </c>
    </row>
    <row r="1038" ht="36" hidden="1" customHeight="1" spans="1:7">
      <c r="A1038" s="486">
        <v>2150212</v>
      </c>
      <c r="B1038" s="487" t="s">
        <v>889</v>
      </c>
      <c r="C1038" s="488">
        <v>0</v>
      </c>
      <c r="D1038" s="488">
        <v>0</v>
      </c>
      <c r="E1038" s="493" t="str">
        <f t="shared" si="50"/>
        <v/>
      </c>
      <c r="F1038" s="278" t="str">
        <f t="shared" si="51"/>
        <v>否</v>
      </c>
      <c r="G1038" s="479" t="str">
        <f t="shared" si="49"/>
        <v>项</v>
      </c>
    </row>
    <row r="1039" ht="36" hidden="1" customHeight="1" spans="1:7">
      <c r="A1039" s="486">
        <v>2150213</v>
      </c>
      <c r="B1039" s="487" t="s">
        <v>890</v>
      </c>
      <c r="C1039" s="488">
        <v>0</v>
      </c>
      <c r="D1039" s="488">
        <v>0</v>
      </c>
      <c r="E1039" s="493" t="str">
        <f t="shared" si="50"/>
        <v/>
      </c>
      <c r="F1039" s="278" t="str">
        <f t="shared" si="51"/>
        <v>否</v>
      </c>
      <c r="G1039" s="479" t="str">
        <f t="shared" si="49"/>
        <v>项</v>
      </c>
    </row>
    <row r="1040" ht="36" hidden="1" customHeight="1" spans="1:7">
      <c r="A1040" s="486">
        <v>2150214</v>
      </c>
      <c r="B1040" s="487" t="s">
        <v>891</v>
      </c>
      <c r="C1040" s="488">
        <v>0</v>
      </c>
      <c r="D1040" s="488">
        <v>0</v>
      </c>
      <c r="E1040" s="493" t="str">
        <f t="shared" si="50"/>
        <v/>
      </c>
      <c r="F1040" s="278" t="str">
        <f t="shared" si="51"/>
        <v>否</v>
      </c>
      <c r="G1040" s="479" t="str">
        <f t="shared" si="49"/>
        <v>项</v>
      </c>
    </row>
    <row r="1041" ht="36" hidden="1" customHeight="1" spans="1:7">
      <c r="A1041" s="486">
        <v>2150215</v>
      </c>
      <c r="B1041" s="487" t="s">
        <v>892</v>
      </c>
      <c r="C1041" s="488">
        <v>0</v>
      </c>
      <c r="D1041" s="488">
        <v>0</v>
      </c>
      <c r="E1041" s="493" t="str">
        <f t="shared" si="50"/>
        <v/>
      </c>
      <c r="F1041" s="278" t="str">
        <f t="shared" si="51"/>
        <v>否</v>
      </c>
      <c r="G1041" s="479" t="str">
        <f t="shared" si="49"/>
        <v>项</v>
      </c>
    </row>
    <row r="1042" ht="44.1" hidden="1" customHeight="1" spans="1:7">
      <c r="A1042" s="486">
        <v>2150299</v>
      </c>
      <c r="B1042" s="487" t="s">
        <v>893</v>
      </c>
      <c r="C1042" s="488">
        <v>0</v>
      </c>
      <c r="D1042" s="488">
        <v>0</v>
      </c>
      <c r="E1042" s="493" t="str">
        <f t="shared" si="50"/>
        <v/>
      </c>
      <c r="F1042" s="278" t="str">
        <f t="shared" si="51"/>
        <v>否</v>
      </c>
      <c r="G1042" s="479" t="str">
        <f t="shared" si="49"/>
        <v>项</v>
      </c>
    </row>
    <row r="1043" ht="44.1" hidden="1" customHeight="1" spans="1:7">
      <c r="A1043" s="485">
        <v>21503</v>
      </c>
      <c r="B1043" s="303" t="s">
        <v>894</v>
      </c>
      <c r="C1043" s="312">
        <f>SUM(C1044:C1047)</f>
        <v>0</v>
      </c>
      <c r="D1043" s="312">
        <f>((((SUM(D1044:D1047))+0)+0)+0)+0</f>
        <v>0</v>
      </c>
      <c r="E1043" s="493" t="str">
        <f t="shared" si="50"/>
        <v/>
      </c>
      <c r="F1043" s="278" t="str">
        <f t="shared" si="51"/>
        <v>否</v>
      </c>
      <c r="G1043" s="479" t="str">
        <f t="shared" si="49"/>
        <v>款</v>
      </c>
    </row>
    <row r="1044" ht="44.1" hidden="1" customHeight="1" spans="1:7">
      <c r="A1044" s="486">
        <v>2150301</v>
      </c>
      <c r="B1044" s="487" t="s">
        <v>139</v>
      </c>
      <c r="C1044" s="488">
        <v>0</v>
      </c>
      <c r="D1044" s="488">
        <v>0</v>
      </c>
      <c r="E1044" s="493" t="str">
        <f t="shared" si="50"/>
        <v/>
      </c>
      <c r="F1044" s="278" t="str">
        <f t="shared" si="51"/>
        <v>否</v>
      </c>
      <c r="G1044" s="479" t="str">
        <f t="shared" si="49"/>
        <v>项</v>
      </c>
    </row>
    <row r="1045" ht="36" hidden="1" customHeight="1" spans="1:7">
      <c r="A1045" s="486">
        <v>2150302</v>
      </c>
      <c r="B1045" s="487" t="s">
        <v>140</v>
      </c>
      <c r="C1045" s="488">
        <v>0</v>
      </c>
      <c r="D1045" s="488">
        <v>0</v>
      </c>
      <c r="E1045" s="493" t="str">
        <f t="shared" si="50"/>
        <v/>
      </c>
      <c r="F1045" s="278" t="str">
        <f t="shared" si="51"/>
        <v>否</v>
      </c>
      <c r="G1045" s="479" t="str">
        <f t="shared" si="49"/>
        <v>项</v>
      </c>
    </row>
    <row r="1046" ht="36" hidden="1" customHeight="1" spans="1:7">
      <c r="A1046" s="486">
        <v>2150303</v>
      </c>
      <c r="B1046" s="487" t="s">
        <v>141</v>
      </c>
      <c r="C1046" s="488">
        <v>0</v>
      </c>
      <c r="D1046" s="488">
        <v>0</v>
      </c>
      <c r="E1046" s="493" t="str">
        <f t="shared" si="50"/>
        <v/>
      </c>
      <c r="F1046" s="278" t="str">
        <f t="shared" si="51"/>
        <v>否</v>
      </c>
      <c r="G1046" s="479" t="str">
        <f t="shared" si="49"/>
        <v>项</v>
      </c>
    </row>
    <row r="1047" ht="36" hidden="1" customHeight="1" spans="1:7">
      <c r="A1047" s="486">
        <v>2150399</v>
      </c>
      <c r="B1047" s="487" t="s">
        <v>895</v>
      </c>
      <c r="C1047" s="488">
        <v>0</v>
      </c>
      <c r="D1047" s="488">
        <v>0</v>
      </c>
      <c r="E1047" s="493" t="str">
        <f t="shared" si="50"/>
        <v/>
      </c>
      <c r="F1047" s="278" t="str">
        <f t="shared" si="51"/>
        <v>否</v>
      </c>
      <c r="G1047" s="479" t="str">
        <f t="shared" si="49"/>
        <v>项</v>
      </c>
    </row>
    <row r="1048" ht="44.1" customHeight="1" spans="1:7">
      <c r="A1048" s="485">
        <v>21505</v>
      </c>
      <c r="B1048" s="303" t="s">
        <v>896</v>
      </c>
      <c r="C1048" s="294">
        <v>872</v>
      </c>
      <c r="D1048" s="294">
        <v>8399</v>
      </c>
      <c r="E1048" s="492">
        <f t="shared" si="50"/>
        <v>8.6319</v>
      </c>
      <c r="F1048" s="278" t="str">
        <f t="shared" si="51"/>
        <v>是</v>
      </c>
      <c r="G1048" s="479" t="str">
        <f t="shared" si="49"/>
        <v>款</v>
      </c>
    </row>
    <row r="1049" ht="44.1" customHeight="1" spans="1:7">
      <c r="A1049" s="486">
        <v>2150501</v>
      </c>
      <c r="B1049" s="487" t="s">
        <v>139</v>
      </c>
      <c r="C1049" s="301">
        <v>872</v>
      </c>
      <c r="D1049" s="301">
        <v>849</v>
      </c>
      <c r="E1049" s="492">
        <f t="shared" si="50"/>
        <v>-0.0264</v>
      </c>
      <c r="F1049" s="278" t="str">
        <f t="shared" si="51"/>
        <v>是</v>
      </c>
      <c r="G1049" s="479" t="str">
        <f t="shared" si="49"/>
        <v>项</v>
      </c>
    </row>
    <row r="1050" ht="36" hidden="1" customHeight="1" spans="1:7">
      <c r="A1050" s="486">
        <v>2150502</v>
      </c>
      <c r="B1050" s="487" t="s">
        <v>140</v>
      </c>
      <c r="C1050" s="488">
        <v>0</v>
      </c>
      <c r="D1050" s="488">
        <v>0</v>
      </c>
      <c r="E1050" s="493" t="str">
        <f t="shared" si="50"/>
        <v/>
      </c>
      <c r="F1050" s="278" t="str">
        <f t="shared" si="51"/>
        <v>否</v>
      </c>
      <c r="G1050" s="479" t="str">
        <f t="shared" si="49"/>
        <v>项</v>
      </c>
    </row>
    <row r="1051" ht="44.1" hidden="1" customHeight="1" spans="1:7">
      <c r="A1051" s="486">
        <v>2150503</v>
      </c>
      <c r="B1051" s="487" t="s">
        <v>141</v>
      </c>
      <c r="C1051" s="488">
        <v>0</v>
      </c>
      <c r="D1051" s="488">
        <v>0</v>
      </c>
      <c r="E1051" s="493" t="str">
        <f t="shared" si="50"/>
        <v/>
      </c>
      <c r="F1051" s="278" t="str">
        <f t="shared" si="51"/>
        <v>否</v>
      </c>
      <c r="G1051" s="479" t="str">
        <f t="shared" si="49"/>
        <v>项</v>
      </c>
    </row>
    <row r="1052" ht="36" hidden="1" customHeight="1" spans="1:7">
      <c r="A1052" s="486">
        <v>2150505</v>
      </c>
      <c r="B1052" s="487" t="s">
        <v>897</v>
      </c>
      <c r="C1052" s="488">
        <v>0</v>
      </c>
      <c r="D1052" s="488">
        <v>0</v>
      </c>
      <c r="E1052" s="493" t="str">
        <f t="shared" si="50"/>
        <v/>
      </c>
      <c r="F1052" s="278" t="str">
        <f t="shared" si="51"/>
        <v>否</v>
      </c>
      <c r="G1052" s="479" t="str">
        <f t="shared" si="49"/>
        <v>项</v>
      </c>
    </row>
    <row r="1053" ht="44.1" hidden="1" customHeight="1" spans="1:7">
      <c r="A1053" s="486">
        <v>2150507</v>
      </c>
      <c r="B1053" s="487" t="s">
        <v>898</v>
      </c>
      <c r="C1053" s="488">
        <v>0</v>
      </c>
      <c r="D1053" s="488">
        <v>0</v>
      </c>
      <c r="E1053" s="493" t="str">
        <f t="shared" si="50"/>
        <v/>
      </c>
      <c r="F1053" s="278" t="str">
        <f t="shared" si="51"/>
        <v>否</v>
      </c>
      <c r="G1053" s="479" t="str">
        <f t="shared" si="49"/>
        <v>项</v>
      </c>
    </row>
    <row r="1054" ht="44.1" hidden="1" customHeight="1" spans="1:7">
      <c r="A1054" s="486">
        <v>2150508</v>
      </c>
      <c r="B1054" s="487" t="s">
        <v>899</v>
      </c>
      <c r="C1054" s="488">
        <v>0</v>
      </c>
      <c r="D1054" s="488">
        <v>0</v>
      </c>
      <c r="E1054" s="493" t="str">
        <f t="shared" si="50"/>
        <v/>
      </c>
      <c r="F1054" s="278" t="str">
        <f t="shared" si="51"/>
        <v>否</v>
      </c>
      <c r="G1054" s="479" t="str">
        <f t="shared" si="49"/>
        <v>项</v>
      </c>
    </row>
    <row r="1055" ht="36" hidden="1" customHeight="1" spans="1:7">
      <c r="A1055" s="494">
        <v>2150516</v>
      </c>
      <c r="B1055" s="508" t="s">
        <v>900</v>
      </c>
      <c r="C1055" s="488">
        <v>0</v>
      </c>
      <c r="D1055" s="488">
        <v>0</v>
      </c>
      <c r="E1055" s="493" t="str">
        <f t="shared" si="50"/>
        <v/>
      </c>
      <c r="F1055" s="278" t="str">
        <f t="shared" si="51"/>
        <v>否</v>
      </c>
      <c r="G1055" s="479" t="str">
        <f t="shared" si="49"/>
        <v>项</v>
      </c>
    </row>
    <row r="1056" ht="44.1" customHeight="1" spans="1:7">
      <c r="A1056" s="494">
        <v>2150517</v>
      </c>
      <c r="B1056" s="508" t="s">
        <v>901</v>
      </c>
      <c r="C1056" s="301">
        <v>0</v>
      </c>
      <c r="D1056" s="301">
        <v>7550</v>
      </c>
      <c r="E1056" s="492" t="str">
        <f t="shared" si="50"/>
        <v/>
      </c>
      <c r="F1056" s="278" t="str">
        <f t="shared" si="51"/>
        <v>是</v>
      </c>
      <c r="G1056" s="479" t="str">
        <f t="shared" si="49"/>
        <v>项</v>
      </c>
    </row>
    <row r="1057" ht="36" hidden="1" customHeight="1" spans="1:7">
      <c r="A1057" s="494">
        <v>2150550</v>
      </c>
      <c r="B1057" s="508" t="s">
        <v>148</v>
      </c>
      <c r="C1057" s="488">
        <v>0</v>
      </c>
      <c r="D1057" s="488">
        <v>0</v>
      </c>
      <c r="E1057" s="493" t="str">
        <f t="shared" si="50"/>
        <v/>
      </c>
      <c r="F1057" s="278" t="str">
        <f t="shared" si="51"/>
        <v>否</v>
      </c>
      <c r="G1057" s="479" t="str">
        <f t="shared" si="49"/>
        <v>项</v>
      </c>
    </row>
    <row r="1058" ht="44.1" hidden="1" customHeight="1" spans="1:7">
      <c r="A1058" s="486">
        <v>2150599</v>
      </c>
      <c r="B1058" s="487" t="s">
        <v>902</v>
      </c>
      <c r="C1058" s="488">
        <v>0</v>
      </c>
      <c r="D1058" s="488">
        <v>0</v>
      </c>
      <c r="E1058" s="493" t="str">
        <f t="shared" si="50"/>
        <v/>
      </c>
      <c r="F1058" s="278" t="str">
        <f t="shared" si="51"/>
        <v>否</v>
      </c>
      <c r="G1058" s="479" t="str">
        <f t="shared" si="49"/>
        <v>项</v>
      </c>
    </row>
    <row r="1059" ht="44.1" hidden="1" customHeight="1" spans="1:7">
      <c r="A1059" s="485">
        <v>21507</v>
      </c>
      <c r="B1059" s="303" t="s">
        <v>903</v>
      </c>
      <c r="C1059" s="312">
        <f>SUM(C1060:C1065)</f>
        <v>0</v>
      </c>
      <c r="D1059" s="312">
        <f>((((SUM(D1060:D1065))+0)+0)+0)+0</f>
        <v>0</v>
      </c>
      <c r="E1059" s="493" t="str">
        <f t="shared" si="50"/>
        <v/>
      </c>
      <c r="F1059" s="278" t="str">
        <f t="shared" si="51"/>
        <v>否</v>
      </c>
      <c r="G1059" s="479" t="str">
        <f t="shared" si="49"/>
        <v>款</v>
      </c>
    </row>
    <row r="1060" ht="44.1" hidden="1" customHeight="1" spans="1:7">
      <c r="A1060" s="486">
        <v>2150701</v>
      </c>
      <c r="B1060" s="487" t="s">
        <v>139</v>
      </c>
      <c r="C1060" s="488">
        <v>0</v>
      </c>
      <c r="D1060" s="488">
        <v>0</v>
      </c>
      <c r="E1060" s="493" t="str">
        <f t="shared" si="50"/>
        <v/>
      </c>
      <c r="F1060" s="278" t="str">
        <f t="shared" si="51"/>
        <v>否</v>
      </c>
      <c r="G1060" s="479" t="str">
        <f t="shared" si="49"/>
        <v>项</v>
      </c>
    </row>
    <row r="1061" ht="36" hidden="1" customHeight="1" spans="1:7">
      <c r="A1061" s="486">
        <v>2150702</v>
      </c>
      <c r="B1061" s="487" t="s">
        <v>140</v>
      </c>
      <c r="C1061" s="488">
        <v>0</v>
      </c>
      <c r="D1061" s="488">
        <v>0</v>
      </c>
      <c r="E1061" s="493" t="str">
        <f t="shared" si="50"/>
        <v/>
      </c>
      <c r="F1061" s="278" t="str">
        <f t="shared" si="51"/>
        <v>否</v>
      </c>
      <c r="G1061" s="479" t="str">
        <f t="shared" si="49"/>
        <v>项</v>
      </c>
    </row>
    <row r="1062" ht="36" hidden="1" customHeight="1" spans="1:7">
      <c r="A1062" s="486">
        <v>2150703</v>
      </c>
      <c r="B1062" s="487" t="s">
        <v>141</v>
      </c>
      <c r="C1062" s="488">
        <v>0</v>
      </c>
      <c r="D1062" s="488">
        <v>0</v>
      </c>
      <c r="E1062" s="493" t="str">
        <f t="shared" si="50"/>
        <v/>
      </c>
      <c r="F1062" s="278" t="str">
        <f t="shared" si="51"/>
        <v>否</v>
      </c>
      <c r="G1062" s="479" t="str">
        <f t="shared" si="49"/>
        <v>项</v>
      </c>
    </row>
    <row r="1063" ht="36" hidden="1" customHeight="1" spans="1:7">
      <c r="A1063" s="486">
        <v>2150704</v>
      </c>
      <c r="B1063" s="487" t="s">
        <v>904</v>
      </c>
      <c r="C1063" s="488">
        <v>0</v>
      </c>
      <c r="D1063" s="488">
        <v>0</v>
      </c>
      <c r="E1063" s="493" t="str">
        <f t="shared" si="50"/>
        <v/>
      </c>
      <c r="F1063" s="278" t="str">
        <f t="shared" si="51"/>
        <v>否</v>
      </c>
      <c r="G1063" s="479" t="str">
        <f t="shared" si="49"/>
        <v>项</v>
      </c>
    </row>
    <row r="1064" ht="36" hidden="1" customHeight="1" spans="1:7">
      <c r="A1064" s="486">
        <v>2150705</v>
      </c>
      <c r="B1064" s="487" t="s">
        <v>905</v>
      </c>
      <c r="C1064" s="488">
        <v>0</v>
      </c>
      <c r="D1064" s="488">
        <v>0</v>
      </c>
      <c r="E1064" s="493" t="str">
        <f t="shared" si="50"/>
        <v/>
      </c>
      <c r="F1064" s="278" t="str">
        <f t="shared" si="51"/>
        <v>否</v>
      </c>
      <c r="G1064" s="479" t="str">
        <f t="shared" si="49"/>
        <v>项</v>
      </c>
    </row>
    <row r="1065" ht="44.1" hidden="1" customHeight="1" spans="1:7">
      <c r="A1065" s="486">
        <v>2150799</v>
      </c>
      <c r="B1065" s="487" t="s">
        <v>906</v>
      </c>
      <c r="C1065" s="488">
        <v>0</v>
      </c>
      <c r="D1065" s="488">
        <v>0</v>
      </c>
      <c r="E1065" s="493" t="str">
        <f t="shared" si="50"/>
        <v/>
      </c>
      <c r="F1065" s="278" t="str">
        <f t="shared" si="51"/>
        <v>否</v>
      </c>
      <c r="G1065" s="479" t="str">
        <f t="shared" si="49"/>
        <v>项</v>
      </c>
    </row>
    <row r="1066" ht="44.1" customHeight="1" spans="1:7">
      <c r="A1066" s="485">
        <v>21508</v>
      </c>
      <c r="B1066" s="303" t="s">
        <v>907</v>
      </c>
      <c r="C1066" s="294">
        <v>488</v>
      </c>
      <c r="D1066" s="294">
        <v>0</v>
      </c>
      <c r="E1066" s="492">
        <f t="shared" si="50"/>
        <v>-1</v>
      </c>
      <c r="F1066" s="278" t="str">
        <f t="shared" si="51"/>
        <v>是</v>
      </c>
      <c r="G1066" s="479" t="str">
        <f t="shared" si="49"/>
        <v>款</v>
      </c>
    </row>
    <row r="1067" ht="36" hidden="1" customHeight="1" spans="1:7">
      <c r="A1067" s="486">
        <v>2150801</v>
      </c>
      <c r="B1067" s="487" t="s">
        <v>139</v>
      </c>
      <c r="C1067" s="488">
        <v>0</v>
      </c>
      <c r="D1067" s="488">
        <v>0</v>
      </c>
      <c r="E1067" s="493" t="str">
        <f t="shared" si="50"/>
        <v/>
      </c>
      <c r="F1067" s="278" t="str">
        <f t="shared" si="51"/>
        <v>否</v>
      </c>
      <c r="G1067" s="479" t="str">
        <f t="shared" si="49"/>
        <v>项</v>
      </c>
    </row>
    <row r="1068" ht="36" hidden="1" customHeight="1" spans="1:7">
      <c r="A1068" s="486">
        <v>2150802</v>
      </c>
      <c r="B1068" s="487" t="s">
        <v>140</v>
      </c>
      <c r="C1068" s="488">
        <v>0</v>
      </c>
      <c r="D1068" s="488">
        <v>0</v>
      </c>
      <c r="E1068" s="493" t="str">
        <f t="shared" si="50"/>
        <v/>
      </c>
      <c r="F1068" s="278" t="str">
        <f t="shared" si="51"/>
        <v>否</v>
      </c>
      <c r="G1068" s="479" t="str">
        <f t="shared" si="49"/>
        <v>项</v>
      </c>
    </row>
    <row r="1069" ht="36" hidden="1" customHeight="1" spans="1:7">
      <c r="A1069" s="486">
        <v>2150803</v>
      </c>
      <c r="B1069" s="487" t="s">
        <v>141</v>
      </c>
      <c r="C1069" s="488">
        <v>0</v>
      </c>
      <c r="D1069" s="488">
        <v>0</v>
      </c>
      <c r="E1069" s="493" t="str">
        <f t="shared" si="50"/>
        <v/>
      </c>
      <c r="F1069" s="278" t="str">
        <f t="shared" si="51"/>
        <v>否</v>
      </c>
      <c r="G1069" s="479" t="str">
        <f t="shared" ref="G1069:G1132" si="52">IF(LEN(A1069)=3,"类",IF(LEN(A1069)=5,"款","项"))</f>
        <v>项</v>
      </c>
    </row>
    <row r="1070" ht="36" hidden="1" customHeight="1" spans="1:7">
      <c r="A1070" s="486">
        <v>2150804</v>
      </c>
      <c r="B1070" s="487" t="s">
        <v>908</v>
      </c>
      <c r="C1070" s="488">
        <v>0</v>
      </c>
      <c r="D1070" s="488">
        <v>0</v>
      </c>
      <c r="E1070" s="493" t="str">
        <f t="shared" si="50"/>
        <v/>
      </c>
      <c r="F1070" s="278" t="str">
        <f t="shared" si="51"/>
        <v>否</v>
      </c>
      <c r="G1070" s="479" t="str">
        <f t="shared" si="52"/>
        <v>项</v>
      </c>
    </row>
    <row r="1071" ht="44.1" customHeight="1" spans="1:7">
      <c r="A1071" s="486">
        <v>2150805</v>
      </c>
      <c r="B1071" s="487" t="s">
        <v>909</v>
      </c>
      <c r="C1071" s="301">
        <v>38</v>
      </c>
      <c r="D1071" s="301">
        <v>0</v>
      </c>
      <c r="E1071" s="492">
        <f t="shared" si="50"/>
        <v>-1</v>
      </c>
      <c r="F1071" s="278" t="str">
        <f t="shared" si="51"/>
        <v>是</v>
      </c>
      <c r="G1071" s="479" t="str">
        <f t="shared" si="52"/>
        <v>项</v>
      </c>
    </row>
    <row r="1072" ht="36" hidden="1" customHeight="1" spans="1:7">
      <c r="A1072" s="494">
        <v>2150806</v>
      </c>
      <c r="B1072" s="504" t="s">
        <v>910</v>
      </c>
      <c r="C1072" s="488">
        <v>0</v>
      </c>
      <c r="D1072" s="488">
        <v>0</v>
      </c>
      <c r="E1072" s="493" t="str">
        <f t="shared" si="50"/>
        <v/>
      </c>
      <c r="F1072" s="278" t="str">
        <f t="shared" si="51"/>
        <v>否</v>
      </c>
      <c r="G1072" s="479" t="str">
        <f t="shared" si="52"/>
        <v>项</v>
      </c>
    </row>
    <row r="1073" ht="44.1" customHeight="1" spans="1:7">
      <c r="A1073" s="486">
        <v>2150899</v>
      </c>
      <c r="B1073" s="487" t="s">
        <v>911</v>
      </c>
      <c r="C1073" s="301">
        <v>450</v>
      </c>
      <c r="D1073" s="301">
        <v>0</v>
      </c>
      <c r="E1073" s="492">
        <f t="shared" si="50"/>
        <v>-1</v>
      </c>
      <c r="F1073" s="278" t="str">
        <f t="shared" si="51"/>
        <v>是</v>
      </c>
      <c r="G1073" s="479" t="str">
        <f t="shared" si="52"/>
        <v>项</v>
      </c>
    </row>
    <row r="1074" ht="44.1" hidden="1" customHeight="1" spans="1:7">
      <c r="A1074" s="485">
        <v>21599</v>
      </c>
      <c r="B1074" s="303" t="s">
        <v>912</v>
      </c>
      <c r="C1074" s="309">
        <f>SUM(C1075:C1079)</f>
        <v>0</v>
      </c>
      <c r="D1074" s="309">
        <f>((((SUM(D1075:D1079))+0)+0)+0)+0</f>
        <v>0</v>
      </c>
      <c r="E1074" s="493" t="str">
        <f t="shared" si="50"/>
        <v/>
      </c>
      <c r="F1074" s="278" t="str">
        <f t="shared" si="51"/>
        <v>否</v>
      </c>
      <c r="G1074" s="479" t="str">
        <f t="shared" si="52"/>
        <v>款</v>
      </c>
    </row>
    <row r="1075" ht="36" hidden="1" customHeight="1" spans="1:7">
      <c r="A1075" s="486">
        <v>2159901</v>
      </c>
      <c r="B1075" s="487" t="s">
        <v>913</v>
      </c>
      <c r="C1075" s="488">
        <v>0</v>
      </c>
      <c r="D1075" s="488">
        <v>0</v>
      </c>
      <c r="E1075" s="493" t="str">
        <f t="shared" si="50"/>
        <v/>
      </c>
      <c r="F1075" s="278" t="str">
        <f t="shared" si="51"/>
        <v>否</v>
      </c>
      <c r="G1075" s="479" t="str">
        <f t="shared" si="52"/>
        <v>项</v>
      </c>
    </row>
    <row r="1076" ht="36" hidden="1" customHeight="1" spans="1:7">
      <c r="A1076" s="486">
        <v>2159904</v>
      </c>
      <c r="B1076" s="487" t="s">
        <v>914</v>
      </c>
      <c r="C1076" s="488">
        <v>0</v>
      </c>
      <c r="D1076" s="488">
        <v>0</v>
      </c>
      <c r="E1076" s="493" t="str">
        <f t="shared" si="50"/>
        <v/>
      </c>
      <c r="F1076" s="278" t="str">
        <f t="shared" si="51"/>
        <v>否</v>
      </c>
      <c r="G1076" s="479" t="str">
        <f t="shared" si="52"/>
        <v>项</v>
      </c>
    </row>
    <row r="1077" ht="36" hidden="1" customHeight="1" spans="1:7">
      <c r="A1077" s="486">
        <v>2159905</v>
      </c>
      <c r="B1077" s="487" t="s">
        <v>915</v>
      </c>
      <c r="C1077" s="488">
        <v>0</v>
      </c>
      <c r="D1077" s="488">
        <v>0</v>
      </c>
      <c r="E1077" s="493" t="str">
        <f t="shared" si="50"/>
        <v/>
      </c>
      <c r="F1077" s="278" t="str">
        <f t="shared" si="51"/>
        <v>否</v>
      </c>
      <c r="G1077" s="479" t="str">
        <f t="shared" si="52"/>
        <v>项</v>
      </c>
    </row>
    <row r="1078" ht="36" hidden="1" customHeight="1" spans="1:7">
      <c r="A1078" s="486">
        <v>2159906</v>
      </c>
      <c r="B1078" s="487" t="s">
        <v>916</v>
      </c>
      <c r="C1078" s="488">
        <v>0</v>
      </c>
      <c r="D1078" s="488">
        <v>0</v>
      </c>
      <c r="E1078" s="493" t="str">
        <f t="shared" si="50"/>
        <v/>
      </c>
      <c r="F1078" s="278" t="str">
        <f t="shared" si="51"/>
        <v>否</v>
      </c>
      <c r="G1078" s="479" t="str">
        <f t="shared" si="52"/>
        <v>项</v>
      </c>
    </row>
    <row r="1079" ht="44.1" hidden="1" customHeight="1" spans="1:7">
      <c r="A1079" s="486">
        <v>2159999</v>
      </c>
      <c r="B1079" s="487" t="s">
        <v>912</v>
      </c>
      <c r="C1079" s="488">
        <v>0</v>
      </c>
      <c r="D1079" s="488">
        <v>0</v>
      </c>
      <c r="E1079" s="493" t="str">
        <f t="shared" si="50"/>
        <v/>
      </c>
      <c r="F1079" s="278" t="str">
        <f t="shared" si="51"/>
        <v>否</v>
      </c>
      <c r="G1079" s="479" t="str">
        <f t="shared" si="52"/>
        <v>项</v>
      </c>
    </row>
    <row r="1080" ht="44.1" hidden="1" customHeight="1" spans="1:7">
      <c r="A1080" s="506" t="s">
        <v>917</v>
      </c>
      <c r="B1080" s="497" t="s">
        <v>275</v>
      </c>
      <c r="C1080" s="498">
        <v>0</v>
      </c>
      <c r="D1080" s="498">
        <v>0</v>
      </c>
      <c r="E1080" s="493" t="str">
        <f t="shared" si="50"/>
        <v/>
      </c>
      <c r="F1080" s="278" t="str">
        <f t="shared" si="51"/>
        <v>否</v>
      </c>
      <c r="G1080" s="479" t="str">
        <f t="shared" si="52"/>
        <v>项</v>
      </c>
    </row>
    <row r="1081" ht="44.1" customHeight="1" spans="1:7">
      <c r="A1081" s="485">
        <v>216</v>
      </c>
      <c r="B1081" s="217" t="s">
        <v>99</v>
      </c>
      <c r="C1081" s="294">
        <v>1317</v>
      </c>
      <c r="D1081" s="294">
        <v>1680</v>
      </c>
      <c r="E1081" s="492">
        <f t="shared" si="50"/>
        <v>0.2756</v>
      </c>
      <c r="F1081" s="278" t="str">
        <f t="shared" si="51"/>
        <v>是</v>
      </c>
      <c r="G1081" s="479" t="str">
        <f t="shared" si="52"/>
        <v>类</v>
      </c>
    </row>
    <row r="1082" ht="44.1" customHeight="1" spans="1:7">
      <c r="A1082" s="485">
        <v>21602</v>
      </c>
      <c r="B1082" s="303" t="s">
        <v>918</v>
      </c>
      <c r="C1082" s="294">
        <v>1317</v>
      </c>
      <c r="D1082" s="294">
        <v>1680</v>
      </c>
      <c r="E1082" s="492">
        <f t="shared" si="50"/>
        <v>0.2756</v>
      </c>
      <c r="F1082" s="278" t="str">
        <f t="shared" si="51"/>
        <v>是</v>
      </c>
      <c r="G1082" s="479" t="str">
        <f t="shared" si="52"/>
        <v>款</v>
      </c>
    </row>
    <row r="1083" ht="44.1" customHeight="1" spans="1:7">
      <c r="A1083" s="486">
        <v>2160201</v>
      </c>
      <c r="B1083" s="487" t="s">
        <v>139</v>
      </c>
      <c r="C1083" s="301">
        <v>271</v>
      </c>
      <c r="D1083" s="301">
        <v>264</v>
      </c>
      <c r="E1083" s="492">
        <f t="shared" si="50"/>
        <v>-0.0258</v>
      </c>
      <c r="F1083" s="278" t="str">
        <f t="shared" si="51"/>
        <v>是</v>
      </c>
      <c r="G1083" s="479" t="str">
        <f t="shared" si="52"/>
        <v>项</v>
      </c>
    </row>
    <row r="1084" ht="44.1" hidden="1" customHeight="1" spans="1:7">
      <c r="A1084" s="486">
        <v>2160202</v>
      </c>
      <c r="B1084" s="487" t="s">
        <v>140</v>
      </c>
      <c r="C1084" s="488">
        <v>0</v>
      </c>
      <c r="D1084" s="488">
        <v>0</v>
      </c>
      <c r="E1084" s="493" t="str">
        <f t="shared" si="50"/>
        <v/>
      </c>
      <c r="F1084" s="278" t="str">
        <f t="shared" si="51"/>
        <v>否</v>
      </c>
      <c r="G1084" s="479" t="str">
        <f t="shared" si="52"/>
        <v>项</v>
      </c>
    </row>
    <row r="1085" ht="36" hidden="1" customHeight="1" spans="1:7">
      <c r="A1085" s="486">
        <v>2160203</v>
      </c>
      <c r="B1085" s="487" t="s">
        <v>141</v>
      </c>
      <c r="C1085" s="488">
        <v>0</v>
      </c>
      <c r="D1085" s="488">
        <v>0</v>
      </c>
      <c r="E1085" s="493" t="str">
        <f t="shared" si="50"/>
        <v/>
      </c>
      <c r="F1085" s="278" t="str">
        <f t="shared" si="51"/>
        <v>否</v>
      </c>
      <c r="G1085" s="479" t="str">
        <f t="shared" si="52"/>
        <v>项</v>
      </c>
    </row>
    <row r="1086" ht="36" hidden="1" customHeight="1" spans="1:7">
      <c r="A1086" s="486">
        <v>2160216</v>
      </c>
      <c r="B1086" s="487" t="s">
        <v>919</v>
      </c>
      <c r="C1086" s="488">
        <v>0</v>
      </c>
      <c r="D1086" s="488">
        <v>0</v>
      </c>
      <c r="E1086" s="493" t="str">
        <f t="shared" si="50"/>
        <v/>
      </c>
      <c r="F1086" s="278" t="str">
        <f t="shared" si="51"/>
        <v>否</v>
      </c>
      <c r="G1086" s="479" t="str">
        <f t="shared" si="52"/>
        <v>项</v>
      </c>
    </row>
    <row r="1087" ht="36" hidden="1" customHeight="1" spans="1:7">
      <c r="A1087" s="486">
        <v>2160217</v>
      </c>
      <c r="B1087" s="487" t="s">
        <v>920</v>
      </c>
      <c r="C1087" s="488">
        <v>0</v>
      </c>
      <c r="D1087" s="488">
        <v>0</v>
      </c>
      <c r="E1087" s="493" t="str">
        <f t="shared" si="50"/>
        <v/>
      </c>
      <c r="F1087" s="278" t="str">
        <f t="shared" si="51"/>
        <v>否</v>
      </c>
      <c r="G1087" s="479" t="str">
        <f t="shared" si="52"/>
        <v>项</v>
      </c>
    </row>
    <row r="1088" ht="36" hidden="1" customHeight="1" spans="1:7">
      <c r="A1088" s="486">
        <v>2160218</v>
      </c>
      <c r="B1088" s="487" t="s">
        <v>921</v>
      </c>
      <c r="C1088" s="488">
        <v>0</v>
      </c>
      <c r="D1088" s="488">
        <v>0</v>
      </c>
      <c r="E1088" s="493" t="str">
        <f t="shared" si="50"/>
        <v/>
      </c>
      <c r="F1088" s="278" t="str">
        <f t="shared" si="51"/>
        <v>否</v>
      </c>
      <c r="G1088" s="479" t="str">
        <f t="shared" si="52"/>
        <v>项</v>
      </c>
    </row>
    <row r="1089" ht="36" hidden="1" customHeight="1" spans="1:7">
      <c r="A1089" s="486">
        <v>2160219</v>
      </c>
      <c r="B1089" s="487" t="s">
        <v>922</v>
      </c>
      <c r="C1089" s="488">
        <v>0</v>
      </c>
      <c r="D1089" s="488">
        <v>0</v>
      </c>
      <c r="E1089" s="493" t="str">
        <f t="shared" si="50"/>
        <v/>
      </c>
      <c r="F1089" s="278" t="str">
        <f t="shared" si="51"/>
        <v>否</v>
      </c>
      <c r="G1089" s="479" t="str">
        <f t="shared" si="52"/>
        <v>项</v>
      </c>
    </row>
    <row r="1090" ht="36" customHeight="1" spans="1:7">
      <c r="A1090" s="486">
        <v>2160250</v>
      </c>
      <c r="B1090" s="487" t="s">
        <v>148</v>
      </c>
      <c r="C1090" s="301">
        <v>46</v>
      </c>
      <c r="D1090" s="301">
        <v>34</v>
      </c>
      <c r="E1090" s="492">
        <f t="shared" si="50"/>
        <v>-0.2609</v>
      </c>
      <c r="F1090" s="278" t="str">
        <f t="shared" si="51"/>
        <v>是</v>
      </c>
      <c r="G1090" s="479" t="str">
        <f t="shared" si="52"/>
        <v>项</v>
      </c>
    </row>
    <row r="1091" ht="44.1" customHeight="1" spans="1:7">
      <c r="A1091" s="486">
        <v>2160299</v>
      </c>
      <c r="B1091" s="487" t="s">
        <v>923</v>
      </c>
      <c r="C1091" s="301">
        <v>1000</v>
      </c>
      <c r="D1091" s="301">
        <v>1382</v>
      </c>
      <c r="E1091" s="492">
        <f t="shared" si="50"/>
        <v>0.382</v>
      </c>
      <c r="F1091" s="278" t="str">
        <f t="shared" si="51"/>
        <v>是</v>
      </c>
      <c r="G1091" s="479" t="str">
        <f t="shared" si="52"/>
        <v>项</v>
      </c>
    </row>
    <row r="1092" ht="44.1" hidden="1" customHeight="1" spans="1:7">
      <c r="A1092" s="485">
        <v>21606</v>
      </c>
      <c r="B1092" s="303" t="s">
        <v>924</v>
      </c>
      <c r="C1092" s="312">
        <f>SUM(C1093:C1097)</f>
        <v>0</v>
      </c>
      <c r="D1092" s="312">
        <f>((((SUM(D1093:D1097))+0)+0)+0)+0</f>
        <v>0</v>
      </c>
      <c r="E1092" s="493" t="str">
        <f t="shared" ref="E1092:E1155" si="53">IF(C1092&gt;0,D1092/C1092-1,IF(C1092&lt;0,-(D1092/C1092-1),""))</f>
        <v/>
      </c>
      <c r="F1092" s="278" t="str">
        <f t="shared" ref="F1092:F1155" si="54">IF(LEN(A1092)=3,"是",IF(B1092&lt;&gt;"",IF(SUM(C1092:D1092)&lt;&gt;0,"是","否"),"是"))</f>
        <v>否</v>
      </c>
      <c r="G1092" s="479" t="str">
        <f t="shared" si="52"/>
        <v>款</v>
      </c>
    </row>
    <row r="1093" ht="36" hidden="1" customHeight="1" spans="1:7">
      <c r="A1093" s="486">
        <v>2160601</v>
      </c>
      <c r="B1093" s="487" t="s">
        <v>139</v>
      </c>
      <c r="C1093" s="488">
        <v>0</v>
      </c>
      <c r="D1093" s="488">
        <v>0</v>
      </c>
      <c r="E1093" s="493" t="str">
        <f t="shared" si="53"/>
        <v/>
      </c>
      <c r="F1093" s="278" t="str">
        <f t="shared" si="54"/>
        <v>否</v>
      </c>
      <c r="G1093" s="479" t="str">
        <f t="shared" si="52"/>
        <v>项</v>
      </c>
    </row>
    <row r="1094" ht="36" hidden="1" customHeight="1" spans="1:7">
      <c r="A1094" s="486">
        <v>2160602</v>
      </c>
      <c r="B1094" s="487" t="s">
        <v>140</v>
      </c>
      <c r="C1094" s="488">
        <v>0</v>
      </c>
      <c r="D1094" s="488">
        <v>0</v>
      </c>
      <c r="E1094" s="493" t="str">
        <f t="shared" si="53"/>
        <v/>
      </c>
      <c r="F1094" s="278" t="str">
        <f t="shared" si="54"/>
        <v>否</v>
      </c>
      <c r="G1094" s="479" t="str">
        <f t="shared" si="52"/>
        <v>项</v>
      </c>
    </row>
    <row r="1095" ht="36" hidden="1" customHeight="1" spans="1:7">
      <c r="A1095" s="486">
        <v>2160603</v>
      </c>
      <c r="B1095" s="487" t="s">
        <v>141</v>
      </c>
      <c r="C1095" s="488">
        <v>0</v>
      </c>
      <c r="D1095" s="488">
        <v>0</v>
      </c>
      <c r="E1095" s="493" t="str">
        <f t="shared" si="53"/>
        <v/>
      </c>
      <c r="F1095" s="278" t="str">
        <f t="shared" si="54"/>
        <v>否</v>
      </c>
      <c r="G1095" s="479" t="str">
        <f t="shared" si="52"/>
        <v>项</v>
      </c>
    </row>
    <row r="1096" ht="36" hidden="1" customHeight="1" spans="1:7">
      <c r="A1096" s="486">
        <v>2160607</v>
      </c>
      <c r="B1096" s="487" t="s">
        <v>925</v>
      </c>
      <c r="C1096" s="488">
        <v>0</v>
      </c>
      <c r="D1096" s="488">
        <v>0</v>
      </c>
      <c r="E1096" s="493" t="str">
        <f t="shared" si="53"/>
        <v/>
      </c>
      <c r="F1096" s="278" t="str">
        <f t="shared" si="54"/>
        <v>否</v>
      </c>
      <c r="G1096" s="479" t="str">
        <f t="shared" si="52"/>
        <v>项</v>
      </c>
    </row>
    <row r="1097" ht="44.1" hidden="1" customHeight="1" spans="1:7">
      <c r="A1097" s="486">
        <v>2160699</v>
      </c>
      <c r="B1097" s="487" t="s">
        <v>926</v>
      </c>
      <c r="C1097" s="488">
        <v>0</v>
      </c>
      <c r="D1097" s="488">
        <v>0</v>
      </c>
      <c r="E1097" s="493" t="str">
        <f t="shared" si="53"/>
        <v/>
      </c>
      <c r="F1097" s="278" t="str">
        <f t="shared" si="54"/>
        <v>否</v>
      </c>
      <c r="G1097" s="479" t="str">
        <f t="shared" si="52"/>
        <v>项</v>
      </c>
    </row>
    <row r="1098" ht="44.1" hidden="1" customHeight="1" spans="1:7">
      <c r="A1098" s="485">
        <v>21699</v>
      </c>
      <c r="B1098" s="303" t="s">
        <v>927</v>
      </c>
      <c r="C1098" s="312">
        <f>SUM(C1099:C1100)</f>
        <v>0</v>
      </c>
      <c r="D1098" s="312">
        <f>((((SUM(D1099:D1100))+0)+0)+0)+0</f>
        <v>0</v>
      </c>
      <c r="E1098" s="493" t="str">
        <f t="shared" si="53"/>
        <v/>
      </c>
      <c r="F1098" s="278" t="str">
        <f t="shared" si="54"/>
        <v>否</v>
      </c>
      <c r="G1098" s="479" t="str">
        <f t="shared" si="52"/>
        <v>款</v>
      </c>
    </row>
    <row r="1099" ht="36" hidden="1" customHeight="1" spans="1:7">
      <c r="A1099" s="486">
        <v>2169901</v>
      </c>
      <c r="B1099" s="487" t="s">
        <v>928</v>
      </c>
      <c r="C1099" s="488">
        <v>0</v>
      </c>
      <c r="D1099" s="488">
        <v>0</v>
      </c>
      <c r="E1099" s="493" t="str">
        <f t="shared" si="53"/>
        <v/>
      </c>
      <c r="F1099" s="278" t="str">
        <f t="shared" si="54"/>
        <v>否</v>
      </c>
      <c r="G1099" s="479" t="str">
        <f t="shared" si="52"/>
        <v>项</v>
      </c>
    </row>
    <row r="1100" ht="44.1" hidden="1" customHeight="1" spans="1:7">
      <c r="A1100" s="486">
        <v>2169999</v>
      </c>
      <c r="B1100" s="487" t="s">
        <v>927</v>
      </c>
      <c r="C1100" s="488">
        <v>0</v>
      </c>
      <c r="D1100" s="488">
        <v>0</v>
      </c>
      <c r="E1100" s="493" t="str">
        <f t="shared" si="53"/>
        <v/>
      </c>
      <c r="F1100" s="278" t="str">
        <f t="shared" si="54"/>
        <v>否</v>
      </c>
      <c r="G1100" s="479" t="str">
        <f t="shared" si="52"/>
        <v>项</v>
      </c>
    </row>
    <row r="1101" ht="44.1" hidden="1" customHeight="1" spans="1:7">
      <c r="A1101" s="496" t="s">
        <v>929</v>
      </c>
      <c r="B1101" s="497" t="s">
        <v>275</v>
      </c>
      <c r="C1101" s="498">
        <v>0</v>
      </c>
      <c r="D1101" s="498">
        <v>0</v>
      </c>
      <c r="E1101" s="493" t="str">
        <f t="shared" si="53"/>
        <v/>
      </c>
      <c r="F1101" s="278" t="str">
        <f t="shared" si="54"/>
        <v>否</v>
      </c>
      <c r="G1101" s="479" t="str">
        <f t="shared" si="52"/>
        <v>项</v>
      </c>
    </row>
    <row r="1102" ht="44.1" customHeight="1" spans="1:7">
      <c r="A1102" s="485">
        <v>217</v>
      </c>
      <c r="B1102" s="217" t="s">
        <v>101</v>
      </c>
      <c r="C1102" s="294">
        <v>71</v>
      </c>
      <c r="D1102" s="294">
        <v>84</v>
      </c>
      <c r="E1102" s="492">
        <f t="shared" si="53"/>
        <v>0.1831</v>
      </c>
      <c r="F1102" s="278" t="str">
        <f t="shared" si="54"/>
        <v>是</v>
      </c>
      <c r="G1102" s="479" t="str">
        <f t="shared" si="52"/>
        <v>类</v>
      </c>
    </row>
    <row r="1103" ht="44.1" hidden="1" customHeight="1" spans="1:7">
      <c r="A1103" s="485">
        <v>21701</v>
      </c>
      <c r="B1103" s="303" t="s">
        <v>930</v>
      </c>
      <c r="C1103" s="312">
        <f>SUM(C1104:C1109)</f>
        <v>0</v>
      </c>
      <c r="D1103" s="312">
        <f>((((SUM(D1104:D1109))+0)+0)+0)+0</f>
        <v>0</v>
      </c>
      <c r="E1103" s="493" t="str">
        <f t="shared" si="53"/>
        <v/>
      </c>
      <c r="F1103" s="278" t="str">
        <f t="shared" si="54"/>
        <v>否</v>
      </c>
      <c r="G1103" s="479" t="str">
        <f t="shared" si="52"/>
        <v>款</v>
      </c>
    </row>
    <row r="1104" ht="36" hidden="1" customHeight="1" spans="1:7">
      <c r="A1104" s="486">
        <v>2170101</v>
      </c>
      <c r="B1104" s="487" t="s">
        <v>139</v>
      </c>
      <c r="C1104" s="488">
        <v>0</v>
      </c>
      <c r="D1104" s="488">
        <v>0</v>
      </c>
      <c r="E1104" s="493" t="str">
        <f t="shared" si="53"/>
        <v/>
      </c>
      <c r="F1104" s="278" t="str">
        <f t="shared" si="54"/>
        <v>否</v>
      </c>
      <c r="G1104" s="479" t="str">
        <f t="shared" si="52"/>
        <v>项</v>
      </c>
    </row>
    <row r="1105" ht="44.1" hidden="1" customHeight="1" spans="1:7">
      <c r="A1105" s="486">
        <v>2170102</v>
      </c>
      <c r="B1105" s="487" t="s">
        <v>140</v>
      </c>
      <c r="C1105" s="488">
        <v>0</v>
      </c>
      <c r="D1105" s="488">
        <v>0</v>
      </c>
      <c r="E1105" s="493" t="str">
        <f t="shared" si="53"/>
        <v/>
      </c>
      <c r="F1105" s="278" t="str">
        <f t="shared" si="54"/>
        <v>否</v>
      </c>
      <c r="G1105" s="479" t="str">
        <f t="shared" si="52"/>
        <v>项</v>
      </c>
    </row>
    <row r="1106" ht="36" hidden="1" customHeight="1" spans="1:7">
      <c r="A1106" s="486">
        <v>2170103</v>
      </c>
      <c r="B1106" s="487" t="s">
        <v>141</v>
      </c>
      <c r="C1106" s="488">
        <v>0</v>
      </c>
      <c r="D1106" s="488">
        <v>0</v>
      </c>
      <c r="E1106" s="493" t="str">
        <f t="shared" si="53"/>
        <v/>
      </c>
      <c r="F1106" s="278" t="str">
        <f t="shared" si="54"/>
        <v>否</v>
      </c>
      <c r="G1106" s="479" t="str">
        <f t="shared" si="52"/>
        <v>项</v>
      </c>
    </row>
    <row r="1107" ht="36" hidden="1" customHeight="1" spans="1:7">
      <c r="A1107" s="486">
        <v>2170104</v>
      </c>
      <c r="B1107" s="487" t="s">
        <v>931</v>
      </c>
      <c r="C1107" s="488">
        <v>0</v>
      </c>
      <c r="D1107" s="488">
        <v>0</v>
      </c>
      <c r="E1107" s="493" t="str">
        <f t="shared" si="53"/>
        <v/>
      </c>
      <c r="F1107" s="278" t="str">
        <f t="shared" si="54"/>
        <v>否</v>
      </c>
      <c r="G1107" s="479" t="str">
        <f t="shared" si="52"/>
        <v>项</v>
      </c>
    </row>
    <row r="1108" ht="36" hidden="1" customHeight="1" spans="1:7">
      <c r="A1108" s="486">
        <v>2170150</v>
      </c>
      <c r="B1108" s="487" t="s">
        <v>148</v>
      </c>
      <c r="C1108" s="488">
        <v>0</v>
      </c>
      <c r="D1108" s="488">
        <v>0</v>
      </c>
      <c r="E1108" s="493" t="str">
        <f t="shared" si="53"/>
        <v/>
      </c>
      <c r="F1108" s="278" t="str">
        <f t="shared" si="54"/>
        <v>否</v>
      </c>
      <c r="G1108" s="479" t="str">
        <f t="shared" si="52"/>
        <v>项</v>
      </c>
    </row>
    <row r="1109" ht="36" hidden="1" customHeight="1" spans="1:7">
      <c r="A1109" s="486">
        <v>2170199</v>
      </c>
      <c r="B1109" s="487" t="s">
        <v>932</v>
      </c>
      <c r="C1109" s="488">
        <v>0</v>
      </c>
      <c r="D1109" s="488">
        <v>0</v>
      </c>
      <c r="E1109" s="493" t="str">
        <f t="shared" si="53"/>
        <v/>
      </c>
      <c r="F1109" s="278" t="str">
        <f t="shared" si="54"/>
        <v>否</v>
      </c>
      <c r="G1109" s="479" t="str">
        <f t="shared" si="52"/>
        <v>项</v>
      </c>
    </row>
    <row r="1110" ht="44.1" hidden="1" customHeight="1" spans="1:7">
      <c r="A1110" s="217">
        <v>21702</v>
      </c>
      <c r="B1110" s="509" t="s">
        <v>933</v>
      </c>
      <c r="C1110" s="312">
        <f>SUM(C1111:C1119)</f>
        <v>0</v>
      </c>
      <c r="D1110" s="312">
        <f>((((SUM(D1111:D1119))+0)+0)+0)+0</f>
        <v>0</v>
      </c>
      <c r="E1110" s="493" t="str">
        <f t="shared" si="53"/>
        <v/>
      </c>
      <c r="F1110" s="278" t="str">
        <f t="shared" si="54"/>
        <v>否</v>
      </c>
      <c r="G1110" s="479" t="str">
        <f t="shared" si="52"/>
        <v>款</v>
      </c>
    </row>
    <row r="1111" ht="36" hidden="1" customHeight="1" spans="1:7">
      <c r="A1111" s="505">
        <v>2170201</v>
      </c>
      <c r="B1111" s="510" t="s">
        <v>934</v>
      </c>
      <c r="C1111" s="488">
        <v>0</v>
      </c>
      <c r="D1111" s="488">
        <v>0</v>
      </c>
      <c r="E1111" s="493" t="str">
        <f t="shared" si="53"/>
        <v/>
      </c>
      <c r="F1111" s="278" t="str">
        <f t="shared" si="54"/>
        <v>否</v>
      </c>
      <c r="G1111" s="479" t="str">
        <f t="shared" si="52"/>
        <v>项</v>
      </c>
    </row>
    <row r="1112" ht="36" hidden="1" customHeight="1" spans="1:7">
      <c r="A1112" s="505">
        <v>2170202</v>
      </c>
      <c r="B1112" s="510" t="s">
        <v>935</v>
      </c>
      <c r="C1112" s="488">
        <v>0</v>
      </c>
      <c r="D1112" s="488">
        <v>0</v>
      </c>
      <c r="E1112" s="493" t="str">
        <f t="shared" si="53"/>
        <v/>
      </c>
      <c r="F1112" s="278" t="str">
        <f t="shared" si="54"/>
        <v>否</v>
      </c>
      <c r="G1112" s="479" t="str">
        <f t="shared" si="52"/>
        <v>项</v>
      </c>
    </row>
    <row r="1113" ht="36" hidden="1" customHeight="1" spans="1:7">
      <c r="A1113" s="505">
        <v>2170203</v>
      </c>
      <c r="B1113" s="510" t="s">
        <v>936</v>
      </c>
      <c r="C1113" s="488">
        <v>0</v>
      </c>
      <c r="D1113" s="488">
        <v>0</v>
      </c>
      <c r="E1113" s="493" t="str">
        <f t="shared" si="53"/>
        <v/>
      </c>
      <c r="F1113" s="278" t="str">
        <f t="shared" si="54"/>
        <v>否</v>
      </c>
      <c r="G1113" s="479" t="str">
        <f t="shared" si="52"/>
        <v>项</v>
      </c>
    </row>
    <row r="1114" ht="44.1" hidden="1" customHeight="1" spans="1:7">
      <c r="A1114" s="505">
        <v>2170204</v>
      </c>
      <c r="B1114" s="510" t="s">
        <v>937</v>
      </c>
      <c r="C1114" s="488">
        <v>0</v>
      </c>
      <c r="D1114" s="488">
        <v>0</v>
      </c>
      <c r="E1114" s="493" t="str">
        <f t="shared" si="53"/>
        <v/>
      </c>
      <c r="F1114" s="278" t="str">
        <f t="shared" si="54"/>
        <v>否</v>
      </c>
      <c r="G1114" s="479" t="str">
        <f t="shared" si="52"/>
        <v>项</v>
      </c>
    </row>
    <row r="1115" ht="36" hidden="1" customHeight="1" spans="1:7">
      <c r="A1115" s="505">
        <v>2170205</v>
      </c>
      <c r="B1115" s="510" t="s">
        <v>938</v>
      </c>
      <c r="C1115" s="488">
        <v>0</v>
      </c>
      <c r="D1115" s="488">
        <v>0</v>
      </c>
      <c r="E1115" s="493" t="str">
        <f t="shared" si="53"/>
        <v/>
      </c>
      <c r="F1115" s="278" t="str">
        <f t="shared" si="54"/>
        <v>否</v>
      </c>
      <c r="G1115" s="479" t="str">
        <f t="shared" si="52"/>
        <v>项</v>
      </c>
    </row>
    <row r="1116" ht="44.1" hidden="1" customHeight="1" spans="1:7">
      <c r="A1116" s="505">
        <v>2170206</v>
      </c>
      <c r="B1116" s="510" t="s">
        <v>939</v>
      </c>
      <c r="C1116" s="488">
        <v>0</v>
      </c>
      <c r="D1116" s="488">
        <v>0</v>
      </c>
      <c r="E1116" s="493" t="str">
        <f t="shared" si="53"/>
        <v/>
      </c>
      <c r="F1116" s="278" t="str">
        <f t="shared" si="54"/>
        <v>否</v>
      </c>
      <c r="G1116" s="479" t="str">
        <f t="shared" si="52"/>
        <v>项</v>
      </c>
    </row>
    <row r="1117" ht="36" hidden="1" customHeight="1" spans="1:7">
      <c r="A1117" s="505">
        <v>2170207</v>
      </c>
      <c r="B1117" s="510" t="s">
        <v>940</v>
      </c>
      <c r="C1117" s="488">
        <v>0</v>
      </c>
      <c r="D1117" s="488">
        <v>0</v>
      </c>
      <c r="E1117" s="493" t="str">
        <f t="shared" si="53"/>
        <v/>
      </c>
      <c r="F1117" s="278" t="str">
        <f t="shared" si="54"/>
        <v>否</v>
      </c>
      <c r="G1117" s="479" t="str">
        <f t="shared" si="52"/>
        <v>项</v>
      </c>
    </row>
    <row r="1118" ht="36" hidden="1" customHeight="1" spans="1:7">
      <c r="A1118" s="505">
        <v>2170208</v>
      </c>
      <c r="B1118" s="510" t="s">
        <v>941</v>
      </c>
      <c r="C1118" s="488">
        <v>0</v>
      </c>
      <c r="D1118" s="488">
        <v>0</v>
      </c>
      <c r="E1118" s="493" t="str">
        <f t="shared" si="53"/>
        <v/>
      </c>
      <c r="F1118" s="278" t="str">
        <f t="shared" si="54"/>
        <v>否</v>
      </c>
      <c r="G1118" s="479" t="str">
        <f t="shared" si="52"/>
        <v>项</v>
      </c>
    </row>
    <row r="1119" ht="44.1" hidden="1" customHeight="1" spans="1:7">
      <c r="A1119" s="505">
        <v>2170299</v>
      </c>
      <c r="B1119" s="510" t="s">
        <v>942</v>
      </c>
      <c r="C1119" s="488">
        <v>0</v>
      </c>
      <c r="D1119" s="488">
        <v>0</v>
      </c>
      <c r="E1119" s="493" t="str">
        <f t="shared" si="53"/>
        <v/>
      </c>
      <c r="F1119" s="278" t="str">
        <f t="shared" si="54"/>
        <v>否</v>
      </c>
      <c r="G1119" s="479" t="str">
        <f t="shared" si="52"/>
        <v>项</v>
      </c>
    </row>
    <row r="1120" ht="44.1" customHeight="1" spans="1:7">
      <c r="A1120" s="485">
        <v>21703</v>
      </c>
      <c r="B1120" s="303" t="s">
        <v>943</v>
      </c>
      <c r="C1120" s="294">
        <v>0</v>
      </c>
      <c r="D1120" s="294">
        <v>82</v>
      </c>
      <c r="E1120" s="492" t="str">
        <f t="shared" si="53"/>
        <v/>
      </c>
      <c r="F1120" s="278" t="str">
        <f t="shared" si="54"/>
        <v>是</v>
      </c>
      <c r="G1120" s="479" t="str">
        <f t="shared" si="52"/>
        <v>款</v>
      </c>
    </row>
    <row r="1121" ht="36" hidden="1" customHeight="1" spans="1:7">
      <c r="A1121" s="486">
        <v>2170301</v>
      </c>
      <c r="B1121" s="487" t="s">
        <v>944</v>
      </c>
      <c r="C1121" s="488">
        <v>0</v>
      </c>
      <c r="D1121" s="488">
        <v>0</v>
      </c>
      <c r="E1121" s="493" t="str">
        <f t="shared" si="53"/>
        <v/>
      </c>
      <c r="F1121" s="278" t="str">
        <f t="shared" si="54"/>
        <v>否</v>
      </c>
      <c r="G1121" s="479" t="str">
        <f t="shared" si="52"/>
        <v>项</v>
      </c>
    </row>
    <row r="1122" ht="44.1" customHeight="1" spans="1:7">
      <c r="A1122" s="486">
        <v>2170302</v>
      </c>
      <c r="B1122" s="487" t="s">
        <v>945</v>
      </c>
      <c r="C1122" s="301">
        <v>0</v>
      </c>
      <c r="D1122" s="301">
        <v>82</v>
      </c>
      <c r="E1122" s="492" t="str">
        <f t="shared" si="53"/>
        <v/>
      </c>
      <c r="F1122" s="278" t="str">
        <f t="shared" si="54"/>
        <v>是</v>
      </c>
      <c r="G1122" s="479" t="str">
        <f t="shared" si="52"/>
        <v>项</v>
      </c>
    </row>
    <row r="1123" ht="44.1" hidden="1" customHeight="1" spans="1:7">
      <c r="A1123" s="486">
        <v>2170303</v>
      </c>
      <c r="B1123" s="487" t="s">
        <v>946</v>
      </c>
      <c r="C1123" s="488">
        <v>0</v>
      </c>
      <c r="D1123" s="488">
        <v>0</v>
      </c>
      <c r="E1123" s="493" t="str">
        <f t="shared" si="53"/>
        <v/>
      </c>
      <c r="F1123" s="278" t="str">
        <f t="shared" si="54"/>
        <v>否</v>
      </c>
      <c r="G1123" s="479" t="str">
        <f t="shared" si="52"/>
        <v>项</v>
      </c>
    </row>
    <row r="1124" ht="36" hidden="1" customHeight="1" spans="1:7">
      <c r="A1124" s="486">
        <v>2170304</v>
      </c>
      <c r="B1124" s="487" t="s">
        <v>947</v>
      </c>
      <c r="C1124" s="488">
        <v>0</v>
      </c>
      <c r="D1124" s="488">
        <v>0</v>
      </c>
      <c r="E1124" s="493" t="str">
        <f t="shared" si="53"/>
        <v/>
      </c>
      <c r="F1124" s="278" t="str">
        <f t="shared" si="54"/>
        <v>否</v>
      </c>
      <c r="G1124" s="479" t="str">
        <f t="shared" si="52"/>
        <v>项</v>
      </c>
    </row>
    <row r="1125" ht="44.1" hidden="1" customHeight="1" spans="1:7">
      <c r="A1125" s="486">
        <v>2170399</v>
      </c>
      <c r="B1125" s="487" t="s">
        <v>948</v>
      </c>
      <c r="C1125" s="488">
        <v>0</v>
      </c>
      <c r="D1125" s="488">
        <v>0</v>
      </c>
      <c r="E1125" s="493" t="str">
        <f t="shared" si="53"/>
        <v/>
      </c>
      <c r="F1125" s="278" t="str">
        <f t="shared" si="54"/>
        <v>否</v>
      </c>
      <c r="G1125" s="479" t="str">
        <f t="shared" si="52"/>
        <v>项</v>
      </c>
    </row>
    <row r="1126" ht="44.1" customHeight="1" spans="1:7">
      <c r="A1126" s="485">
        <v>21799</v>
      </c>
      <c r="B1126" s="303" t="s">
        <v>949</v>
      </c>
      <c r="C1126" s="294">
        <v>71</v>
      </c>
      <c r="D1126" s="294">
        <v>2</v>
      </c>
      <c r="E1126" s="492">
        <f t="shared" si="53"/>
        <v>-0.9718</v>
      </c>
      <c r="F1126" s="278" t="str">
        <f t="shared" si="54"/>
        <v>是</v>
      </c>
      <c r="G1126" s="479" t="str">
        <f t="shared" si="52"/>
        <v>款</v>
      </c>
    </row>
    <row r="1127" ht="36" hidden="1" customHeight="1" spans="1:7">
      <c r="A1127" s="503">
        <v>2179902</v>
      </c>
      <c r="B1127" s="487" t="s">
        <v>950</v>
      </c>
      <c r="C1127" s="488">
        <v>0</v>
      </c>
      <c r="D1127" s="488">
        <v>0</v>
      </c>
      <c r="E1127" s="493" t="str">
        <f t="shared" si="53"/>
        <v/>
      </c>
      <c r="F1127" s="278" t="str">
        <f t="shared" si="54"/>
        <v>否</v>
      </c>
      <c r="G1127" s="479" t="str">
        <f t="shared" si="52"/>
        <v>项</v>
      </c>
    </row>
    <row r="1128" ht="44.1" customHeight="1" spans="1:7">
      <c r="A1128" s="503">
        <v>2179999</v>
      </c>
      <c r="B1128" s="487" t="s">
        <v>948</v>
      </c>
      <c r="C1128" s="301">
        <v>71</v>
      </c>
      <c r="D1128" s="301">
        <v>2</v>
      </c>
      <c r="E1128" s="492">
        <f t="shared" si="53"/>
        <v>-0.9718</v>
      </c>
      <c r="F1128" s="278" t="str">
        <f t="shared" si="54"/>
        <v>是</v>
      </c>
      <c r="G1128" s="479" t="str">
        <f t="shared" si="52"/>
        <v>项</v>
      </c>
    </row>
    <row r="1129" ht="44.1" hidden="1" customHeight="1" spans="1:7">
      <c r="A1129" s="217" t="s">
        <v>951</v>
      </c>
      <c r="B1129" s="497" t="s">
        <v>275</v>
      </c>
      <c r="C1129" s="498">
        <v>0</v>
      </c>
      <c r="D1129" s="498">
        <v>0</v>
      </c>
      <c r="E1129" s="493" t="str">
        <f t="shared" si="53"/>
        <v/>
      </c>
      <c r="F1129" s="278" t="str">
        <f t="shared" si="54"/>
        <v>否</v>
      </c>
      <c r="G1129" s="479" t="str">
        <f t="shared" si="52"/>
        <v>项</v>
      </c>
    </row>
    <row r="1130" ht="44.1" customHeight="1" spans="1:7">
      <c r="A1130" s="485">
        <v>219</v>
      </c>
      <c r="B1130" s="217" t="s">
        <v>103</v>
      </c>
      <c r="C1130" s="294">
        <v>0</v>
      </c>
      <c r="D1130" s="294">
        <v>0</v>
      </c>
      <c r="E1130" s="492" t="str">
        <f t="shared" si="53"/>
        <v/>
      </c>
      <c r="F1130" s="278" t="str">
        <f t="shared" si="54"/>
        <v>是</v>
      </c>
      <c r="G1130" s="479" t="str">
        <f t="shared" si="52"/>
        <v>类</v>
      </c>
    </row>
    <row r="1131" ht="36" hidden="1" customHeight="1" spans="1:7">
      <c r="A1131" s="485">
        <v>21901</v>
      </c>
      <c r="B1131" s="303" t="s">
        <v>952</v>
      </c>
      <c r="C1131" s="312"/>
      <c r="D1131" s="309"/>
      <c r="E1131" s="493" t="str">
        <f t="shared" si="53"/>
        <v/>
      </c>
      <c r="F1131" s="278" t="str">
        <f t="shared" si="54"/>
        <v>否</v>
      </c>
      <c r="G1131" s="479" t="str">
        <f t="shared" si="52"/>
        <v>款</v>
      </c>
    </row>
    <row r="1132" ht="36" hidden="1" customHeight="1" spans="1:7">
      <c r="A1132" s="485">
        <v>21902</v>
      </c>
      <c r="B1132" s="303" t="s">
        <v>953</v>
      </c>
      <c r="C1132" s="312"/>
      <c r="D1132" s="309"/>
      <c r="E1132" s="493" t="str">
        <f t="shared" si="53"/>
        <v/>
      </c>
      <c r="F1132" s="278" t="str">
        <f t="shared" si="54"/>
        <v>否</v>
      </c>
      <c r="G1132" s="479" t="str">
        <f t="shared" si="52"/>
        <v>款</v>
      </c>
    </row>
    <row r="1133" ht="36" hidden="1" customHeight="1" spans="1:7">
      <c r="A1133" s="485">
        <v>21903</v>
      </c>
      <c r="B1133" s="303" t="s">
        <v>954</v>
      </c>
      <c r="C1133" s="312"/>
      <c r="D1133" s="309"/>
      <c r="E1133" s="493" t="str">
        <f t="shared" si="53"/>
        <v/>
      </c>
      <c r="F1133" s="278" t="str">
        <f t="shared" si="54"/>
        <v>否</v>
      </c>
      <c r="G1133" s="479" t="str">
        <f t="shared" ref="G1133:G1196" si="55">IF(LEN(A1133)=3,"类",IF(LEN(A1133)=5,"款","项"))</f>
        <v>款</v>
      </c>
    </row>
    <row r="1134" ht="36" hidden="1" customHeight="1" spans="1:7">
      <c r="A1134" s="485">
        <v>21904</v>
      </c>
      <c r="B1134" s="303" t="s">
        <v>955</v>
      </c>
      <c r="C1134" s="312"/>
      <c r="D1134" s="309"/>
      <c r="E1134" s="493" t="str">
        <f t="shared" si="53"/>
        <v/>
      </c>
      <c r="F1134" s="278" t="str">
        <f t="shared" si="54"/>
        <v>否</v>
      </c>
      <c r="G1134" s="479" t="str">
        <f t="shared" si="55"/>
        <v>款</v>
      </c>
    </row>
    <row r="1135" ht="36" hidden="1" customHeight="1" spans="1:7">
      <c r="A1135" s="485">
        <v>21905</v>
      </c>
      <c r="B1135" s="303" t="s">
        <v>956</v>
      </c>
      <c r="C1135" s="312"/>
      <c r="D1135" s="309"/>
      <c r="E1135" s="493" t="str">
        <f t="shared" si="53"/>
        <v/>
      </c>
      <c r="F1135" s="278" t="str">
        <f t="shared" si="54"/>
        <v>否</v>
      </c>
      <c r="G1135" s="479" t="str">
        <f t="shared" si="55"/>
        <v>款</v>
      </c>
    </row>
    <row r="1136" ht="36" hidden="1" customHeight="1" spans="1:7">
      <c r="A1136" s="485">
        <v>21906</v>
      </c>
      <c r="B1136" s="303" t="s">
        <v>740</v>
      </c>
      <c r="C1136" s="312"/>
      <c r="D1136" s="309"/>
      <c r="E1136" s="493" t="str">
        <f t="shared" si="53"/>
        <v/>
      </c>
      <c r="F1136" s="278" t="str">
        <f t="shared" si="54"/>
        <v>否</v>
      </c>
      <c r="G1136" s="479" t="str">
        <f t="shared" si="55"/>
        <v>款</v>
      </c>
    </row>
    <row r="1137" ht="36" hidden="1" customHeight="1" spans="1:7">
      <c r="A1137" s="485">
        <v>21907</v>
      </c>
      <c r="B1137" s="303" t="s">
        <v>957</v>
      </c>
      <c r="C1137" s="312"/>
      <c r="D1137" s="309"/>
      <c r="E1137" s="493" t="str">
        <f t="shared" si="53"/>
        <v/>
      </c>
      <c r="F1137" s="278" t="str">
        <f t="shared" si="54"/>
        <v>否</v>
      </c>
      <c r="G1137" s="479" t="str">
        <f t="shared" si="55"/>
        <v>款</v>
      </c>
    </row>
    <row r="1138" ht="36" hidden="1" customHeight="1" spans="1:7">
      <c r="A1138" s="485">
        <v>21908</v>
      </c>
      <c r="B1138" s="303" t="s">
        <v>958</v>
      </c>
      <c r="C1138" s="312"/>
      <c r="D1138" s="309"/>
      <c r="E1138" s="493" t="str">
        <f t="shared" si="53"/>
        <v/>
      </c>
      <c r="F1138" s="278" t="str">
        <f t="shared" si="54"/>
        <v>否</v>
      </c>
      <c r="G1138" s="479" t="str">
        <f t="shared" si="55"/>
        <v>款</v>
      </c>
    </row>
    <row r="1139" ht="36" hidden="1" customHeight="1" spans="1:7">
      <c r="A1139" s="485">
        <v>21999</v>
      </c>
      <c r="B1139" s="303" t="s">
        <v>959</v>
      </c>
      <c r="C1139" s="312"/>
      <c r="D1139" s="309"/>
      <c r="E1139" s="493" t="str">
        <f t="shared" si="53"/>
        <v/>
      </c>
      <c r="F1139" s="278" t="str">
        <f t="shared" si="54"/>
        <v>否</v>
      </c>
      <c r="G1139" s="479" t="str">
        <f t="shared" si="55"/>
        <v>款</v>
      </c>
    </row>
    <row r="1140" ht="44.1" customHeight="1" spans="1:7">
      <c r="A1140" s="485">
        <v>220</v>
      </c>
      <c r="B1140" s="217" t="s">
        <v>105</v>
      </c>
      <c r="C1140" s="294">
        <v>4063</v>
      </c>
      <c r="D1140" s="294">
        <v>22306</v>
      </c>
      <c r="E1140" s="492">
        <f t="shared" si="53"/>
        <v>4.49</v>
      </c>
      <c r="F1140" s="278" t="str">
        <f t="shared" si="54"/>
        <v>是</v>
      </c>
      <c r="G1140" s="479" t="str">
        <f t="shared" si="55"/>
        <v>类</v>
      </c>
    </row>
    <row r="1141" ht="44.1" customHeight="1" spans="1:7">
      <c r="A1141" s="485">
        <v>22001</v>
      </c>
      <c r="B1141" s="303" t="s">
        <v>960</v>
      </c>
      <c r="C1141" s="294">
        <v>3905</v>
      </c>
      <c r="D1141" s="294">
        <v>22148</v>
      </c>
      <c r="E1141" s="492">
        <f t="shared" si="53"/>
        <v>4.6717</v>
      </c>
      <c r="F1141" s="278" t="str">
        <f t="shared" si="54"/>
        <v>是</v>
      </c>
      <c r="G1141" s="479" t="str">
        <f t="shared" si="55"/>
        <v>款</v>
      </c>
    </row>
    <row r="1142" ht="44.1" customHeight="1" spans="1:7">
      <c r="A1142" s="486">
        <v>2200101</v>
      </c>
      <c r="B1142" s="487" t="s">
        <v>139</v>
      </c>
      <c r="C1142" s="301">
        <v>1630</v>
      </c>
      <c r="D1142" s="301">
        <v>1340</v>
      </c>
      <c r="E1142" s="492">
        <f t="shared" si="53"/>
        <v>-0.1779</v>
      </c>
      <c r="F1142" s="278" t="str">
        <f t="shared" si="54"/>
        <v>是</v>
      </c>
      <c r="G1142" s="479" t="str">
        <f t="shared" si="55"/>
        <v>项</v>
      </c>
    </row>
    <row r="1143" ht="36" hidden="1" customHeight="1" spans="1:7">
      <c r="A1143" s="486">
        <v>2200102</v>
      </c>
      <c r="B1143" s="487" t="s">
        <v>140</v>
      </c>
      <c r="C1143" s="488">
        <v>0</v>
      </c>
      <c r="D1143" s="488">
        <v>0</v>
      </c>
      <c r="E1143" s="493" t="str">
        <f t="shared" si="53"/>
        <v/>
      </c>
      <c r="F1143" s="278" t="str">
        <f t="shared" si="54"/>
        <v>否</v>
      </c>
      <c r="G1143" s="479" t="str">
        <f t="shared" si="55"/>
        <v>项</v>
      </c>
    </row>
    <row r="1144" ht="44.1" hidden="1" customHeight="1" spans="1:7">
      <c r="A1144" s="486">
        <v>2200103</v>
      </c>
      <c r="B1144" s="487" t="s">
        <v>141</v>
      </c>
      <c r="C1144" s="488">
        <v>0</v>
      </c>
      <c r="D1144" s="488">
        <v>0</v>
      </c>
      <c r="E1144" s="493" t="str">
        <f t="shared" si="53"/>
        <v/>
      </c>
      <c r="F1144" s="278" t="str">
        <f t="shared" si="54"/>
        <v>否</v>
      </c>
      <c r="G1144" s="479" t="str">
        <f t="shared" si="55"/>
        <v>项</v>
      </c>
    </row>
    <row r="1145" ht="44.1" customHeight="1" spans="1:7">
      <c r="A1145" s="486">
        <v>2200104</v>
      </c>
      <c r="B1145" s="487" t="s">
        <v>961</v>
      </c>
      <c r="C1145" s="301">
        <v>305</v>
      </c>
      <c r="D1145" s="301">
        <v>500</v>
      </c>
      <c r="E1145" s="492">
        <f t="shared" si="53"/>
        <v>0.6393</v>
      </c>
      <c r="F1145" s="278" t="str">
        <f t="shared" si="54"/>
        <v>是</v>
      </c>
      <c r="G1145" s="479" t="str">
        <f t="shared" si="55"/>
        <v>项</v>
      </c>
    </row>
    <row r="1146" ht="44.1" customHeight="1" spans="1:7">
      <c r="A1146" s="486">
        <v>2200106</v>
      </c>
      <c r="B1146" s="487" t="s">
        <v>962</v>
      </c>
      <c r="C1146" s="301">
        <v>1748</v>
      </c>
      <c r="D1146" s="301">
        <v>2520</v>
      </c>
      <c r="E1146" s="492">
        <f t="shared" si="53"/>
        <v>0.4416</v>
      </c>
      <c r="F1146" s="278" t="str">
        <f t="shared" si="54"/>
        <v>是</v>
      </c>
      <c r="G1146" s="479" t="str">
        <f t="shared" si="55"/>
        <v>项</v>
      </c>
    </row>
    <row r="1147" ht="44.1" hidden="1" customHeight="1" spans="1:7">
      <c r="A1147" s="486">
        <v>2200107</v>
      </c>
      <c r="B1147" s="487" t="s">
        <v>963</v>
      </c>
      <c r="C1147" s="488">
        <v>0</v>
      </c>
      <c r="D1147" s="488">
        <v>0</v>
      </c>
      <c r="E1147" s="493" t="str">
        <f t="shared" si="53"/>
        <v/>
      </c>
      <c r="F1147" s="278" t="str">
        <f t="shared" si="54"/>
        <v>否</v>
      </c>
      <c r="G1147" s="479" t="str">
        <f t="shared" si="55"/>
        <v>项</v>
      </c>
    </row>
    <row r="1148" ht="44.1" hidden="1" customHeight="1" spans="1:7">
      <c r="A1148" s="486">
        <v>2200108</v>
      </c>
      <c r="B1148" s="487" t="s">
        <v>964</v>
      </c>
      <c r="C1148" s="488">
        <v>0</v>
      </c>
      <c r="D1148" s="488">
        <v>0</v>
      </c>
      <c r="E1148" s="493" t="str">
        <f t="shared" si="53"/>
        <v/>
      </c>
      <c r="F1148" s="278" t="str">
        <f t="shared" si="54"/>
        <v>否</v>
      </c>
      <c r="G1148" s="479" t="str">
        <f t="shared" si="55"/>
        <v>项</v>
      </c>
    </row>
    <row r="1149" ht="44.1" customHeight="1" spans="1:7">
      <c r="A1149" s="486">
        <v>2200109</v>
      </c>
      <c r="B1149" s="487" t="s">
        <v>965</v>
      </c>
      <c r="C1149" s="301">
        <v>150</v>
      </c>
      <c r="D1149" s="301">
        <v>0</v>
      </c>
      <c r="E1149" s="492">
        <f t="shared" si="53"/>
        <v>-1</v>
      </c>
      <c r="F1149" s="278" t="str">
        <f t="shared" si="54"/>
        <v>是</v>
      </c>
      <c r="G1149" s="479" t="str">
        <f t="shared" si="55"/>
        <v>项</v>
      </c>
    </row>
    <row r="1150" ht="44.1" customHeight="1" spans="1:7">
      <c r="A1150" s="486">
        <v>2200112</v>
      </c>
      <c r="B1150" s="487" t="s">
        <v>966</v>
      </c>
      <c r="C1150" s="301">
        <v>0</v>
      </c>
      <c r="D1150" s="301">
        <v>17788</v>
      </c>
      <c r="E1150" s="492" t="str">
        <f t="shared" si="53"/>
        <v/>
      </c>
      <c r="F1150" s="278" t="str">
        <f t="shared" si="54"/>
        <v>是</v>
      </c>
      <c r="G1150" s="479" t="str">
        <f t="shared" si="55"/>
        <v>项</v>
      </c>
    </row>
    <row r="1151" ht="44.1" hidden="1" customHeight="1" spans="1:7">
      <c r="A1151" s="486">
        <v>2200113</v>
      </c>
      <c r="B1151" s="487" t="s">
        <v>967</v>
      </c>
      <c r="C1151" s="488">
        <v>0</v>
      </c>
      <c r="D1151" s="488">
        <v>0</v>
      </c>
      <c r="E1151" s="493" t="str">
        <f t="shared" si="53"/>
        <v/>
      </c>
      <c r="F1151" s="278" t="str">
        <f t="shared" si="54"/>
        <v>否</v>
      </c>
      <c r="G1151" s="479" t="str">
        <f t="shared" si="55"/>
        <v>项</v>
      </c>
    </row>
    <row r="1152" ht="44.1" customHeight="1" spans="1:7">
      <c r="A1152" s="486">
        <v>2200114</v>
      </c>
      <c r="B1152" s="487" t="s">
        <v>968</v>
      </c>
      <c r="C1152" s="301">
        <v>72</v>
      </c>
      <c r="D1152" s="301">
        <v>0</v>
      </c>
      <c r="E1152" s="492">
        <f t="shared" si="53"/>
        <v>-1</v>
      </c>
      <c r="F1152" s="278" t="str">
        <f t="shared" si="54"/>
        <v>是</v>
      </c>
      <c r="G1152" s="479" t="str">
        <f t="shared" si="55"/>
        <v>项</v>
      </c>
    </row>
    <row r="1153" ht="36" hidden="1" customHeight="1" spans="1:7">
      <c r="A1153" s="486">
        <v>2200115</v>
      </c>
      <c r="B1153" s="487" t="s">
        <v>969</v>
      </c>
      <c r="C1153" s="488">
        <v>0</v>
      </c>
      <c r="D1153" s="488">
        <v>0</v>
      </c>
      <c r="E1153" s="493" t="str">
        <f t="shared" si="53"/>
        <v/>
      </c>
      <c r="F1153" s="278" t="str">
        <f t="shared" si="54"/>
        <v>否</v>
      </c>
      <c r="G1153" s="479" t="str">
        <f t="shared" si="55"/>
        <v>项</v>
      </c>
    </row>
    <row r="1154" ht="36" hidden="1" customHeight="1" spans="1:7">
      <c r="A1154" s="486">
        <v>2200116</v>
      </c>
      <c r="B1154" s="487" t="s">
        <v>970</v>
      </c>
      <c r="C1154" s="488">
        <v>0</v>
      </c>
      <c r="D1154" s="488">
        <v>0</v>
      </c>
      <c r="E1154" s="493" t="str">
        <f t="shared" si="53"/>
        <v/>
      </c>
      <c r="F1154" s="278" t="str">
        <f t="shared" si="54"/>
        <v>否</v>
      </c>
      <c r="G1154" s="479" t="str">
        <f t="shared" si="55"/>
        <v>项</v>
      </c>
    </row>
    <row r="1155" ht="44.1" hidden="1" customHeight="1" spans="1:7">
      <c r="A1155" s="486">
        <v>2200119</v>
      </c>
      <c r="B1155" s="487" t="s">
        <v>971</v>
      </c>
      <c r="C1155" s="488">
        <v>0</v>
      </c>
      <c r="D1155" s="488">
        <v>0</v>
      </c>
      <c r="E1155" s="493" t="str">
        <f t="shared" si="53"/>
        <v/>
      </c>
      <c r="F1155" s="278" t="str">
        <f t="shared" si="54"/>
        <v>否</v>
      </c>
      <c r="G1155" s="479" t="str">
        <f t="shared" si="55"/>
        <v>项</v>
      </c>
    </row>
    <row r="1156" ht="44.1" hidden="1" customHeight="1" spans="1:7">
      <c r="A1156" s="486">
        <v>2200120</v>
      </c>
      <c r="B1156" s="487" t="s">
        <v>972</v>
      </c>
      <c r="C1156" s="488">
        <v>0</v>
      </c>
      <c r="D1156" s="488">
        <v>0</v>
      </c>
      <c r="E1156" s="493" t="str">
        <f t="shared" ref="E1156:E1219" si="56">IF(C1156&gt;0,D1156/C1156-1,IF(C1156&lt;0,-(D1156/C1156-1),""))</f>
        <v/>
      </c>
      <c r="F1156" s="278" t="str">
        <f t="shared" ref="F1156:F1219" si="57">IF(LEN(A1156)=3,"是",IF(B1156&lt;&gt;"",IF(SUM(C1156:D1156)&lt;&gt;0,"是","否"),"是"))</f>
        <v>否</v>
      </c>
      <c r="G1156" s="479" t="str">
        <f t="shared" si="55"/>
        <v>项</v>
      </c>
    </row>
    <row r="1157" ht="36" hidden="1" customHeight="1" spans="1:7">
      <c r="A1157" s="486">
        <v>2200121</v>
      </c>
      <c r="B1157" s="487" t="s">
        <v>973</v>
      </c>
      <c r="C1157" s="488">
        <v>0</v>
      </c>
      <c r="D1157" s="488">
        <v>0</v>
      </c>
      <c r="E1157" s="493" t="str">
        <f t="shared" si="56"/>
        <v/>
      </c>
      <c r="F1157" s="278" t="str">
        <f t="shared" si="57"/>
        <v>否</v>
      </c>
      <c r="G1157" s="479" t="str">
        <f t="shared" si="55"/>
        <v>项</v>
      </c>
    </row>
    <row r="1158" ht="36" hidden="1" customHeight="1" spans="1:7">
      <c r="A1158" s="486">
        <v>2200122</v>
      </c>
      <c r="B1158" s="487" t="s">
        <v>974</v>
      </c>
      <c r="C1158" s="488">
        <v>0</v>
      </c>
      <c r="D1158" s="488">
        <v>0</v>
      </c>
      <c r="E1158" s="493" t="str">
        <f t="shared" si="56"/>
        <v/>
      </c>
      <c r="F1158" s="278" t="str">
        <f t="shared" si="57"/>
        <v>否</v>
      </c>
      <c r="G1158" s="479" t="str">
        <f t="shared" si="55"/>
        <v>项</v>
      </c>
    </row>
    <row r="1159" ht="36" hidden="1" customHeight="1" spans="1:7">
      <c r="A1159" s="486">
        <v>2200123</v>
      </c>
      <c r="B1159" s="487" t="s">
        <v>975</v>
      </c>
      <c r="C1159" s="488">
        <v>0</v>
      </c>
      <c r="D1159" s="488">
        <v>0</v>
      </c>
      <c r="E1159" s="493" t="str">
        <f t="shared" si="56"/>
        <v/>
      </c>
      <c r="F1159" s="278" t="str">
        <f t="shared" si="57"/>
        <v>否</v>
      </c>
      <c r="G1159" s="479" t="str">
        <f t="shared" si="55"/>
        <v>项</v>
      </c>
    </row>
    <row r="1160" ht="36" hidden="1" customHeight="1" spans="1:7">
      <c r="A1160" s="486">
        <v>2200124</v>
      </c>
      <c r="B1160" s="487" t="s">
        <v>976</v>
      </c>
      <c r="C1160" s="488">
        <v>0</v>
      </c>
      <c r="D1160" s="488">
        <v>0</v>
      </c>
      <c r="E1160" s="493" t="str">
        <f t="shared" si="56"/>
        <v/>
      </c>
      <c r="F1160" s="278" t="str">
        <f t="shared" si="57"/>
        <v>否</v>
      </c>
      <c r="G1160" s="479" t="str">
        <f t="shared" si="55"/>
        <v>项</v>
      </c>
    </row>
    <row r="1161" ht="36" hidden="1" customHeight="1" spans="1:7">
      <c r="A1161" s="486">
        <v>2200125</v>
      </c>
      <c r="B1161" s="487" t="s">
        <v>977</v>
      </c>
      <c r="C1161" s="488">
        <v>0</v>
      </c>
      <c r="D1161" s="488">
        <v>0</v>
      </c>
      <c r="E1161" s="493" t="str">
        <f t="shared" si="56"/>
        <v/>
      </c>
      <c r="F1161" s="278" t="str">
        <f t="shared" si="57"/>
        <v>否</v>
      </c>
      <c r="G1161" s="479" t="str">
        <f t="shared" si="55"/>
        <v>项</v>
      </c>
    </row>
    <row r="1162" ht="36" hidden="1" customHeight="1" spans="1:7">
      <c r="A1162" s="486">
        <v>2200126</v>
      </c>
      <c r="B1162" s="487" t="s">
        <v>978</v>
      </c>
      <c r="C1162" s="488">
        <v>0</v>
      </c>
      <c r="D1162" s="488">
        <v>0</v>
      </c>
      <c r="E1162" s="493" t="str">
        <f t="shared" si="56"/>
        <v/>
      </c>
      <c r="F1162" s="278" t="str">
        <f t="shared" si="57"/>
        <v>否</v>
      </c>
      <c r="G1162" s="479" t="str">
        <f t="shared" si="55"/>
        <v>项</v>
      </c>
    </row>
    <row r="1163" ht="36" hidden="1" customHeight="1" spans="1:7">
      <c r="A1163" s="486">
        <v>2200127</v>
      </c>
      <c r="B1163" s="487" t="s">
        <v>979</v>
      </c>
      <c r="C1163" s="488">
        <v>0</v>
      </c>
      <c r="D1163" s="488">
        <v>0</v>
      </c>
      <c r="E1163" s="493" t="str">
        <f t="shared" si="56"/>
        <v/>
      </c>
      <c r="F1163" s="278" t="str">
        <f t="shared" si="57"/>
        <v>否</v>
      </c>
      <c r="G1163" s="479" t="str">
        <f t="shared" si="55"/>
        <v>项</v>
      </c>
    </row>
    <row r="1164" ht="36" hidden="1" customHeight="1" spans="1:7">
      <c r="A1164" s="486">
        <v>2200128</v>
      </c>
      <c r="B1164" s="487" t="s">
        <v>980</v>
      </c>
      <c r="C1164" s="488">
        <v>0</v>
      </c>
      <c r="D1164" s="488">
        <v>0</v>
      </c>
      <c r="E1164" s="493" t="str">
        <f t="shared" si="56"/>
        <v/>
      </c>
      <c r="F1164" s="278" t="str">
        <f t="shared" si="57"/>
        <v>否</v>
      </c>
      <c r="G1164" s="479" t="str">
        <f t="shared" si="55"/>
        <v>项</v>
      </c>
    </row>
    <row r="1165" ht="44.1" hidden="1" customHeight="1" spans="1:7">
      <c r="A1165" s="486">
        <v>2200129</v>
      </c>
      <c r="B1165" s="487" t="s">
        <v>981</v>
      </c>
      <c r="C1165" s="488">
        <v>0</v>
      </c>
      <c r="D1165" s="488">
        <v>0</v>
      </c>
      <c r="E1165" s="493" t="str">
        <f t="shared" si="56"/>
        <v/>
      </c>
      <c r="F1165" s="278" t="str">
        <f t="shared" si="57"/>
        <v>否</v>
      </c>
      <c r="G1165" s="479" t="str">
        <f t="shared" si="55"/>
        <v>项</v>
      </c>
    </row>
    <row r="1166" ht="44.1" hidden="1" customHeight="1" spans="1:7">
      <c r="A1166" s="486">
        <v>2200150</v>
      </c>
      <c r="B1166" s="487" t="s">
        <v>148</v>
      </c>
      <c r="C1166" s="488">
        <v>0</v>
      </c>
      <c r="D1166" s="488">
        <v>0</v>
      </c>
      <c r="E1166" s="493" t="str">
        <f t="shared" si="56"/>
        <v/>
      </c>
      <c r="F1166" s="278" t="str">
        <f t="shared" si="57"/>
        <v>否</v>
      </c>
      <c r="G1166" s="479" t="str">
        <f t="shared" si="55"/>
        <v>项</v>
      </c>
    </row>
    <row r="1167" ht="44.1" hidden="1" customHeight="1" spans="1:7">
      <c r="A1167" s="486">
        <v>2200199</v>
      </c>
      <c r="B1167" s="487" t="s">
        <v>982</v>
      </c>
      <c r="C1167" s="488">
        <v>0</v>
      </c>
      <c r="D1167" s="488">
        <v>0</v>
      </c>
      <c r="E1167" s="493" t="str">
        <f t="shared" si="56"/>
        <v/>
      </c>
      <c r="F1167" s="278" t="str">
        <f t="shared" si="57"/>
        <v>否</v>
      </c>
      <c r="G1167" s="479" t="str">
        <f t="shared" si="55"/>
        <v>项</v>
      </c>
    </row>
    <row r="1168" ht="44.1" customHeight="1" spans="1:7">
      <c r="A1168" s="485">
        <v>22005</v>
      </c>
      <c r="B1168" s="303" t="s">
        <v>983</v>
      </c>
      <c r="C1168" s="294">
        <v>158</v>
      </c>
      <c r="D1168" s="294">
        <v>158</v>
      </c>
      <c r="E1168" s="492">
        <f t="shared" si="56"/>
        <v>0</v>
      </c>
      <c r="F1168" s="278" t="str">
        <f t="shared" si="57"/>
        <v>是</v>
      </c>
      <c r="G1168" s="479" t="str">
        <f t="shared" si="55"/>
        <v>款</v>
      </c>
    </row>
    <row r="1169" ht="36" customHeight="1" spans="1:7">
      <c r="A1169" s="486">
        <v>2200501</v>
      </c>
      <c r="B1169" s="487" t="s">
        <v>139</v>
      </c>
      <c r="C1169" s="301">
        <v>17</v>
      </c>
      <c r="D1169" s="301">
        <v>17</v>
      </c>
      <c r="E1169" s="492">
        <f t="shared" si="56"/>
        <v>0</v>
      </c>
      <c r="F1169" s="278" t="str">
        <f t="shared" si="57"/>
        <v>是</v>
      </c>
      <c r="G1169" s="479" t="str">
        <f t="shared" si="55"/>
        <v>项</v>
      </c>
    </row>
    <row r="1170" ht="36" hidden="1" customHeight="1" spans="1:7">
      <c r="A1170" s="486">
        <v>2200502</v>
      </c>
      <c r="B1170" s="487" t="s">
        <v>140</v>
      </c>
      <c r="C1170" s="488">
        <v>0</v>
      </c>
      <c r="D1170" s="488">
        <v>0</v>
      </c>
      <c r="E1170" s="493" t="str">
        <f t="shared" si="56"/>
        <v/>
      </c>
      <c r="F1170" s="278" t="str">
        <f t="shared" si="57"/>
        <v>否</v>
      </c>
      <c r="G1170" s="479" t="str">
        <f t="shared" si="55"/>
        <v>项</v>
      </c>
    </row>
    <row r="1171" ht="36" hidden="1" customHeight="1" spans="1:7">
      <c r="A1171" s="486">
        <v>2200503</v>
      </c>
      <c r="B1171" s="487" t="s">
        <v>141</v>
      </c>
      <c r="C1171" s="488">
        <v>0</v>
      </c>
      <c r="D1171" s="488">
        <v>0</v>
      </c>
      <c r="E1171" s="493" t="str">
        <f t="shared" si="56"/>
        <v/>
      </c>
      <c r="F1171" s="278" t="str">
        <f t="shared" si="57"/>
        <v>否</v>
      </c>
      <c r="G1171" s="479" t="str">
        <f t="shared" si="55"/>
        <v>项</v>
      </c>
    </row>
    <row r="1172" ht="36" customHeight="1" spans="1:7">
      <c r="A1172" s="486">
        <v>2200504</v>
      </c>
      <c r="B1172" s="487" t="s">
        <v>984</v>
      </c>
      <c r="C1172" s="301">
        <v>141</v>
      </c>
      <c r="D1172" s="301">
        <v>141</v>
      </c>
      <c r="E1172" s="492">
        <f t="shared" si="56"/>
        <v>0</v>
      </c>
      <c r="F1172" s="278" t="str">
        <f t="shared" si="57"/>
        <v>是</v>
      </c>
      <c r="G1172" s="479" t="str">
        <f t="shared" si="55"/>
        <v>项</v>
      </c>
    </row>
    <row r="1173" ht="44.1" hidden="1" customHeight="1" spans="1:7">
      <c r="A1173" s="486">
        <v>2200506</v>
      </c>
      <c r="B1173" s="487" t="s">
        <v>985</v>
      </c>
      <c r="C1173" s="488">
        <v>0</v>
      </c>
      <c r="D1173" s="488">
        <v>0</v>
      </c>
      <c r="E1173" s="493" t="str">
        <f t="shared" si="56"/>
        <v/>
      </c>
      <c r="F1173" s="278" t="str">
        <f t="shared" si="57"/>
        <v>否</v>
      </c>
      <c r="G1173" s="479" t="str">
        <f t="shared" si="55"/>
        <v>项</v>
      </c>
    </row>
    <row r="1174" ht="44.1" hidden="1" customHeight="1" spans="1:7">
      <c r="A1174" s="486">
        <v>2200507</v>
      </c>
      <c r="B1174" s="487" t="s">
        <v>986</v>
      </c>
      <c r="C1174" s="488">
        <v>0</v>
      </c>
      <c r="D1174" s="488">
        <v>0</v>
      </c>
      <c r="E1174" s="493" t="str">
        <f t="shared" si="56"/>
        <v/>
      </c>
      <c r="F1174" s="278" t="str">
        <f t="shared" si="57"/>
        <v>否</v>
      </c>
      <c r="G1174" s="479" t="str">
        <f t="shared" si="55"/>
        <v>项</v>
      </c>
    </row>
    <row r="1175" ht="44.1" hidden="1" customHeight="1" spans="1:7">
      <c r="A1175" s="486">
        <v>2200508</v>
      </c>
      <c r="B1175" s="487" t="s">
        <v>987</v>
      </c>
      <c r="C1175" s="488">
        <v>0</v>
      </c>
      <c r="D1175" s="488">
        <v>0</v>
      </c>
      <c r="E1175" s="493" t="str">
        <f t="shared" si="56"/>
        <v/>
      </c>
      <c r="F1175" s="278" t="str">
        <f t="shared" si="57"/>
        <v>否</v>
      </c>
      <c r="G1175" s="479" t="str">
        <f t="shared" si="55"/>
        <v>项</v>
      </c>
    </row>
    <row r="1176" ht="44.1" hidden="1" customHeight="1" spans="1:7">
      <c r="A1176" s="486">
        <v>2200509</v>
      </c>
      <c r="B1176" s="487" t="s">
        <v>988</v>
      </c>
      <c r="C1176" s="488">
        <v>0</v>
      </c>
      <c r="D1176" s="488">
        <v>0</v>
      </c>
      <c r="E1176" s="493" t="str">
        <f t="shared" si="56"/>
        <v/>
      </c>
      <c r="F1176" s="278" t="str">
        <f t="shared" si="57"/>
        <v>否</v>
      </c>
      <c r="G1176" s="479" t="str">
        <f t="shared" si="55"/>
        <v>项</v>
      </c>
    </row>
    <row r="1177" ht="36" hidden="1" customHeight="1" spans="1:7">
      <c r="A1177" s="486">
        <v>2200510</v>
      </c>
      <c r="B1177" s="487" t="s">
        <v>989</v>
      </c>
      <c r="C1177" s="488">
        <v>0</v>
      </c>
      <c r="D1177" s="488">
        <v>0</v>
      </c>
      <c r="E1177" s="493" t="str">
        <f t="shared" si="56"/>
        <v/>
      </c>
      <c r="F1177" s="278" t="str">
        <f t="shared" si="57"/>
        <v>否</v>
      </c>
      <c r="G1177" s="479" t="str">
        <f t="shared" si="55"/>
        <v>项</v>
      </c>
    </row>
    <row r="1178" ht="36" hidden="1" customHeight="1" spans="1:7">
      <c r="A1178" s="486">
        <v>2200511</v>
      </c>
      <c r="B1178" s="487" t="s">
        <v>990</v>
      </c>
      <c r="C1178" s="488">
        <v>0</v>
      </c>
      <c r="D1178" s="488">
        <v>0</v>
      </c>
      <c r="E1178" s="493" t="str">
        <f t="shared" si="56"/>
        <v/>
      </c>
      <c r="F1178" s="278" t="str">
        <f t="shared" si="57"/>
        <v>否</v>
      </c>
      <c r="G1178" s="479" t="str">
        <f t="shared" si="55"/>
        <v>项</v>
      </c>
    </row>
    <row r="1179" ht="36" hidden="1" customHeight="1" spans="1:7">
      <c r="A1179" s="486">
        <v>2200512</v>
      </c>
      <c r="B1179" s="487" t="s">
        <v>991</v>
      </c>
      <c r="C1179" s="488">
        <v>0</v>
      </c>
      <c r="D1179" s="488">
        <v>0</v>
      </c>
      <c r="E1179" s="493" t="str">
        <f t="shared" si="56"/>
        <v/>
      </c>
      <c r="F1179" s="278" t="str">
        <f t="shared" si="57"/>
        <v>否</v>
      </c>
      <c r="G1179" s="479" t="str">
        <f t="shared" si="55"/>
        <v>项</v>
      </c>
    </row>
    <row r="1180" ht="36" hidden="1" customHeight="1" spans="1:7">
      <c r="A1180" s="486">
        <v>2200513</v>
      </c>
      <c r="B1180" s="487" t="s">
        <v>992</v>
      </c>
      <c r="C1180" s="488">
        <v>0</v>
      </c>
      <c r="D1180" s="488">
        <v>0</v>
      </c>
      <c r="E1180" s="493" t="str">
        <f t="shared" si="56"/>
        <v/>
      </c>
      <c r="F1180" s="278" t="str">
        <f t="shared" si="57"/>
        <v>否</v>
      </c>
      <c r="G1180" s="479" t="str">
        <f t="shared" si="55"/>
        <v>项</v>
      </c>
    </row>
    <row r="1181" ht="36" hidden="1" customHeight="1" spans="1:7">
      <c r="A1181" s="486">
        <v>2200514</v>
      </c>
      <c r="B1181" s="487" t="s">
        <v>993</v>
      </c>
      <c r="C1181" s="488">
        <v>0</v>
      </c>
      <c r="D1181" s="488">
        <v>0</v>
      </c>
      <c r="E1181" s="493" t="str">
        <f t="shared" si="56"/>
        <v/>
      </c>
      <c r="F1181" s="278" t="str">
        <f t="shared" si="57"/>
        <v>否</v>
      </c>
      <c r="G1181" s="479" t="str">
        <f t="shared" si="55"/>
        <v>项</v>
      </c>
    </row>
    <row r="1182" ht="36" hidden="1" customHeight="1" spans="1:7">
      <c r="A1182" s="486">
        <v>2200599</v>
      </c>
      <c r="B1182" s="487" t="s">
        <v>994</v>
      </c>
      <c r="C1182" s="488">
        <v>0</v>
      </c>
      <c r="D1182" s="488">
        <v>0</v>
      </c>
      <c r="E1182" s="493" t="str">
        <f t="shared" si="56"/>
        <v/>
      </c>
      <c r="F1182" s="278" t="str">
        <f t="shared" si="57"/>
        <v>否</v>
      </c>
      <c r="G1182" s="479" t="str">
        <f t="shared" si="55"/>
        <v>项</v>
      </c>
    </row>
    <row r="1183" ht="44.1" hidden="1" customHeight="1" spans="1:7">
      <c r="A1183" s="485">
        <v>22099</v>
      </c>
      <c r="B1183" s="303" t="s">
        <v>995</v>
      </c>
      <c r="C1183" s="312">
        <f>C1184</f>
        <v>0</v>
      </c>
      <c r="D1183" s="312">
        <f>((((D1184)+0)+0)+0)+0</f>
        <v>0</v>
      </c>
      <c r="E1183" s="493" t="str">
        <f t="shared" si="56"/>
        <v/>
      </c>
      <c r="F1183" s="278" t="str">
        <f t="shared" si="57"/>
        <v>否</v>
      </c>
      <c r="G1183" s="479" t="str">
        <f t="shared" si="55"/>
        <v>款</v>
      </c>
    </row>
    <row r="1184" ht="44.1" hidden="1" customHeight="1" spans="1:7">
      <c r="A1184" s="503">
        <v>2209999</v>
      </c>
      <c r="B1184" s="487" t="s">
        <v>995</v>
      </c>
      <c r="C1184" s="488">
        <v>0</v>
      </c>
      <c r="D1184" s="488">
        <v>0</v>
      </c>
      <c r="E1184" s="493" t="str">
        <f t="shared" si="56"/>
        <v/>
      </c>
      <c r="F1184" s="278" t="str">
        <f t="shared" si="57"/>
        <v>否</v>
      </c>
      <c r="G1184" s="479" t="str">
        <f t="shared" si="55"/>
        <v>项</v>
      </c>
    </row>
    <row r="1185" ht="44.1" hidden="1" customHeight="1" spans="1:7">
      <c r="A1185" s="217" t="s">
        <v>996</v>
      </c>
      <c r="B1185" s="497" t="s">
        <v>275</v>
      </c>
      <c r="C1185" s="498">
        <v>0</v>
      </c>
      <c r="D1185" s="498">
        <v>0</v>
      </c>
      <c r="E1185" s="493" t="str">
        <f t="shared" si="56"/>
        <v/>
      </c>
      <c r="F1185" s="278" t="str">
        <f t="shared" si="57"/>
        <v>否</v>
      </c>
      <c r="G1185" s="479" t="str">
        <f t="shared" si="55"/>
        <v>项</v>
      </c>
    </row>
    <row r="1186" ht="44.1" customHeight="1" spans="1:7">
      <c r="A1186" s="485">
        <v>221</v>
      </c>
      <c r="B1186" s="217" t="s">
        <v>107</v>
      </c>
      <c r="C1186" s="294">
        <v>15844</v>
      </c>
      <c r="D1186" s="294">
        <v>16147</v>
      </c>
      <c r="E1186" s="492">
        <f t="shared" si="56"/>
        <v>0.0191</v>
      </c>
      <c r="F1186" s="278" t="str">
        <f t="shared" si="57"/>
        <v>是</v>
      </c>
      <c r="G1186" s="479" t="str">
        <f t="shared" si="55"/>
        <v>类</v>
      </c>
    </row>
    <row r="1187" ht="44.1" customHeight="1" spans="1:7">
      <c r="A1187" s="485">
        <v>22101</v>
      </c>
      <c r="B1187" s="303" t="s">
        <v>997</v>
      </c>
      <c r="C1187" s="294">
        <v>5079</v>
      </c>
      <c r="D1187" s="294">
        <v>1518</v>
      </c>
      <c r="E1187" s="492">
        <f t="shared" si="56"/>
        <v>-0.7011</v>
      </c>
      <c r="F1187" s="278" t="str">
        <f t="shared" si="57"/>
        <v>是</v>
      </c>
      <c r="G1187" s="479" t="str">
        <f t="shared" si="55"/>
        <v>款</v>
      </c>
    </row>
    <row r="1188" ht="36" hidden="1" customHeight="1" spans="1:7">
      <c r="A1188" s="486">
        <v>2210101</v>
      </c>
      <c r="B1188" s="487" t="s">
        <v>998</v>
      </c>
      <c r="C1188" s="488">
        <v>0</v>
      </c>
      <c r="D1188" s="488">
        <v>0</v>
      </c>
      <c r="E1188" s="493" t="str">
        <f t="shared" si="56"/>
        <v/>
      </c>
      <c r="F1188" s="278" t="str">
        <f t="shared" si="57"/>
        <v>否</v>
      </c>
      <c r="G1188" s="479" t="str">
        <f t="shared" si="55"/>
        <v>项</v>
      </c>
    </row>
    <row r="1189" ht="36" hidden="1" customHeight="1" spans="1:7">
      <c r="A1189" s="486">
        <v>2210102</v>
      </c>
      <c r="B1189" s="487" t="s">
        <v>999</v>
      </c>
      <c r="C1189" s="488">
        <v>0</v>
      </c>
      <c r="D1189" s="488">
        <v>0</v>
      </c>
      <c r="E1189" s="493" t="str">
        <f t="shared" si="56"/>
        <v/>
      </c>
      <c r="F1189" s="278" t="str">
        <f t="shared" si="57"/>
        <v>否</v>
      </c>
      <c r="G1189" s="479" t="str">
        <f t="shared" si="55"/>
        <v>项</v>
      </c>
    </row>
    <row r="1190" ht="36" customHeight="1" spans="1:7">
      <c r="A1190" s="486">
        <v>2210103</v>
      </c>
      <c r="B1190" s="487" t="s">
        <v>1000</v>
      </c>
      <c r="C1190" s="301">
        <v>0</v>
      </c>
      <c r="D1190" s="301">
        <v>112</v>
      </c>
      <c r="E1190" s="492" t="str">
        <f t="shared" si="56"/>
        <v/>
      </c>
      <c r="F1190" s="278" t="str">
        <f t="shared" si="57"/>
        <v>是</v>
      </c>
      <c r="G1190" s="479" t="str">
        <f t="shared" si="55"/>
        <v>项</v>
      </c>
    </row>
    <row r="1191" ht="36" hidden="1" customHeight="1" spans="1:7">
      <c r="A1191" s="486">
        <v>2210104</v>
      </c>
      <c r="B1191" s="487" t="s">
        <v>1001</v>
      </c>
      <c r="C1191" s="488">
        <v>0</v>
      </c>
      <c r="D1191" s="488">
        <v>0</v>
      </c>
      <c r="E1191" s="493" t="str">
        <f t="shared" si="56"/>
        <v/>
      </c>
      <c r="F1191" s="278" t="str">
        <f t="shared" si="57"/>
        <v>否</v>
      </c>
      <c r="G1191" s="479" t="str">
        <f t="shared" si="55"/>
        <v>项</v>
      </c>
    </row>
    <row r="1192" ht="44.1" customHeight="1" spans="1:7">
      <c r="A1192" s="486">
        <v>2210105</v>
      </c>
      <c r="B1192" s="487" t="s">
        <v>1002</v>
      </c>
      <c r="C1192" s="301">
        <v>1922</v>
      </c>
      <c r="D1192" s="301">
        <v>341</v>
      </c>
      <c r="E1192" s="492">
        <f t="shared" si="56"/>
        <v>-0.8226</v>
      </c>
      <c r="F1192" s="278" t="str">
        <f t="shared" si="57"/>
        <v>是</v>
      </c>
      <c r="G1192" s="479" t="str">
        <f t="shared" si="55"/>
        <v>项</v>
      </c>
    </row>
    <row r="1193" ht="36" hidden="1" customHeight="1" spans="1:7">
      <c r="A1193" s="486">
        <v>2210106</v>
      </c>
      <c r="B1193" s="487" t="s">
        <v>1003</v>
      </c>
      <c r="C1193" s="488">
        <v>0</v>
      </c>
      <c r="D1193" s="488">
        <v>0</v>
      </c>
      <c r="E1193" s="493" t="str">
        <f t="shared" si="56"/>
        <v/>
      </c>
      <c r="F1193" s="278" t="str">
        <f t="shared" si="57"/>
        <v>否</v>
      </c>
      <c r="G1193" s="479" t="str">
        <f t="shared" si="55"/>
        <v>项</v>
      </c>
    </row>
    <row r="1194" ht="36" customHeight="1" spans="1:7">
      <c r="A1194" s="486">
        <v>2210107</v>
      </c>
      <c r="B1194" s="487" t="s">
        <v>1004</v>
      </c>
      <c r="C1194" s="301">
        <v>31</v>
      </c>
      <c r="D1194" s="301">
        <v>0</v>
      </c>
      <c r="E1194" s="492">
        <f t="shared" si="56"/>
        <v>-1</v>
      </c>
      <c r="F1194" s="278" t="str">
        <f t="shared" si="57"/>
        <v>是</v>
      </c>
      <c r="G1194" s="479" t="str">
        <f t="shared" si="55"/>
        <v>项</v>
      </c>
    </row>
    <row r="1195" ht="36" customHeight="1" spans="1:7">
      <c r="A1195" s="486">
        <v>2210108</v>
      </c>
      <c r="B1195" s="487" t="s">
        <v>1005</v>
      </c>
      <c r="C1195" s="301">
        <v>2786</v>
      </c>
      <c r="D1195" s="301">
        <v>606</v>
      </c>
      <c r="E1195" s="492">
        <f t="shared" si="56"/>
        <v>-0.7825</v>
      </c>
      <c r="F1195" s="278" t="str">
        <f t="shared" si="57"/>
        <v>是</v>
      </c>
      <c r="G1195" s="479" t="str">
        <f t="shared" si="55"/>
        <v>项</v>
      </c>
    </row>
    <row r="1196" ht="36" hidden="1" customHeight="1" spans="1:7">
      <c r="A1196" s="486">
        <v>2210109</v>
      </c>
      <c r="B1196" s="487" t="s">
        <v>1006</v>
      </c>
      <c r="C1196" s="488">
        <v>0</v>
      </c>
      <c r="D1196" s="488">
        <v>0</v>
      </c>
      <c r="E1196" s="493" t="str">
        <f t="shared" si="56"/>
        <v/>
      </c>
      <c r="F1196" s="278" t="str">
        <f t="shared" si="57"/>
        <v>否</v>
      </c>
      <c r="G1196" s="479" t="str">
        <f t="shared" si="55"/>
        <v>项</v>
      </c>
    </row>
    <row r="1197" ht="36" customHeight="1" spans="1:7">
      <c r="A1197" s="495">
        <v>2210110</v>
      </c>
      <c r="B1197" s="487" t="s">
        <v>1007</v>
      </c>
      <c r="C1197" s="301">
        <v>340</v>
      </c>
      <c r="D1197" s="301">
        <v>0</v>
      </c>
      <c r="E1197" s="492">
        <f t="shared" si="56"/>
        <v>-1</v>
      </c>
      <c r="F1197" s="278" t="str">
        <f t="shared" si="57"/>
        <v>是</v>
      </c>
      <c r="G1197" s="479" t="str">
        <f t="shared" ref="G1197:G1263" si="58">IF(LEN(A1197)=3,"类",IF(LEN(A1197)=5,"款","项"))</f>
        <v>项</v>
      </c>
    </row>
    <row r="1198" ht="36" customHeight="1" spans="1:6">
      <c r="A1198" s="495">
        <v>2210111</v>
      </c>
      <c r="B1198" s="487" t="s">
        <v>1008</v>
      </c>
      <c r="C1198" s="301"/>
      <c r="D1198" s="301">
        <v>459</v>
      </c>
      <c r="E1198" s="492" t="str">
        <f t="shared" si="56"/>
        <v/>
      </c>
      <c r="F1198" s="278" t="str">
        <f t="shared" si="57"/>
        <v>是</v>
      </c>
    </row>
    <row r="1199" ht="36" hidden="1" customHeight="1" spans="1:6">
      <c r="A1199" s="495">
        <v>2210112</v>
      </c>
      <c r="B1199" s="487" t="s">
        <v>1009</v>
      </c>
      <c r="C1199" s="296"/>
      <c r="D1199" s="296"/>
      <c r="E1199" s="493" t="str">
        <f t="shared" si="56"/>
        <v/>
      </c>
      <c r="F1199" s="278" t="str">
        <f t="shared" si="57"/>
        <v>否</v>
      </c>
    </row>
    <row r="1200" ht="36" hidden="1" customHeight="1" spans="1:6">
      <c r="A1200" s="495">
        <v>2210113</v>
      </c>
      <c r="B1200" s="487" t="s">
        <v>1010</v>
      </c>
      <c r="C1200" s="296"/>
      <c r="D1200" s="296"/>
      <c r="E1200" s="493" t="str">
        <f t="shared" si="56"/>
        <v/>
      </c>
      <c r="F1200" s="278" t="str">
        <f t="shared" si="57"/>
        <v>否</v>
      </c>
    </row>
    <row r="1201" ht="44.1" hidden="1" customHeight="1" spans="1:7">
      <c r="A1201" s="486">
        <v>2210199</v>
      </c>
      <c r="B1201" s="487" t="s">
        <v>1011</v>
      </c>
      <c r="C1201" s="488">
        <v>0</v>
      </c>
      <c r="D1201" s="488">
        <v>0</v>
      </c>
      <c r="E1201" s="493" t="str">
        <f t="shared" si="56"/>
        <v/>
      </c>
      <c r="F1201" s="278" t="str">
        <f t="shared" si="57"/>
        <v>否</v>
      </c>
      <c r="G1201" s="479" t="str">
        <f t="shared" si="58"/>
        <v>项</v>
      </c>
    </row>
    <row r="1202" ht="44.1" customHeight="1" spans="1:7">
      <c r="A1202" s="485">
        <v>22102</v>
      </c>
      <c r="B1202" s="303" t="s">
        <v>1012</v>
      </c>
      <c r="C1202" s="294">
        <v>10765</v>
      </c>
      <c r="D1202" s="294">
        <v>14629</v>
      </c>
      <c r="E1202" s="492">
        <f t="shared" si="56"/>
        <v>0.3589</v>
      </c>
      <c r="F1202" s="278" t="str">
        <f t="shared" si="57"/>
        <v>是</v>
      </c>
      <c r="G1202" s="479" t="str">
        <f t="shared" si="58"/>
        <v>款</v>
      </c>
    </row>
    <row r="1203" ht="44.1" customHeight="1" spans="1:7">
      <c r="A1203" s="486">
        <v>2210201</v>
      </c>
      <c r="B1203" s="487" t="s">
        <v>1013</v>
      </c>
      <c r="C1203" s="301">
        <v>9161</v>
      </c>
      <c r="D1203" s="301">
        <v>13025</v>
      </c>
      <c r="E1203" s="492">
        <f t="shared" si="56"/>
        <v>0.4218</v>
      </c>
      <c r="F1203" s="278" t="str">
        <f t="shared" si="57"/>
        <v>是</v>
      </c>
      <c r="G1203" s="479" t="str">
        <f t="shared" si="58"/>
        <v>项</v>
      </c>
    </row>
    <row r="1204" ht="36" hidden="1" customHeight="1" spans="1:7">
      <c r="A1204" s="486">
        <v>2210202</v>
      </c>
      <c r="B1204" s="487" t="s">
        <v>1014</v>
      </c>
      <c r="C1204" s="488">
        <v>0</v>
      </c>
      <c r="D1204" s="488">
        <v>0</v>
      </c>
      <c r="E1204" s="493" t="str">
        <f t="shared" si="56"/>
        <v/>
      </c>
      <c r="F1204" s="278" t="str">
        <f t="shared" si="57"/>
        <v>否</v>
      </c>
      <c r="G1204" s="479" t="str">
        <f t="shared" si="58"/>
        <v>项</v>
      </c>
    </row>
    <row r="1205" ht="36" customHeight="1" spans="1:7">
      <c r="A1205" s="486">
        <v>2210203</v>
      </c>
      <c r="B1205" s="487" t="s">
        <v>1015</v>
      </c>
      <c r="C1205" s="301">
        <v>1604</v>
      </c>
      <c r="D1205" s="301">
        <v>1604</v>
      </c>
      <c r="E1205" s="492">
        <f t="shared" si="56"/>
        <v>0</v>
      </c>
      <c r="F1205" s="278" t="str">
        <f t="shared" si="57"/>
        <v>是</v>
      </c>
      <c r="G1205" s="479" t="str">
        <f t="shared" si="58"/>
        <v>项</v>
      </c>
    </row>
    <row r="1206" ht="44.1" hidden="1" customHeight="1" spans="1:7">
      <c r="A1206" s="485">
        <v>22103</v>
      </c>
      <c r="B1206" s="303" t="s">
        <v>1016</v>
      </c>
      <c r="C1206" s="312">
        <f>SUM(C1207:C1209)</f>
        <v>0</v>
      </c>
      <c r="D1206" s="312">
        <f>((((SUM(D1207:D1209))+0)+0)+0)+0</f>
        <v>0</v>
      </c>
      <c r="E1206" s="493" t="str">
        <f t="shared" si="56"/>
        <v/>
      </c>
      <c r="F1206" s="278" t="str">
        <f t="shared" si="57"/>
        <v>否</v>
      </c>
      <c r="G1206" s="479" t="str">
        <f t="shared" si="58"/>
        <v>款</v>
      </c>
    </row>
    <row r="1207" ht="36" hidden="1" customHeight="1" spans="1:7">
      <c r="A1207" s="486">
        <v>2210301</v>
      </c>
      <c r="B1207" s="487" t="s">
        <v>1017</v>
      </c>
      <c r="C1207" s="488">
        <v>0</v>
      </c>
      <c r="D1207" s="488">
        <v>0</v>
      </c>
      <c r="E1207" s="493" t="str">
        <f t="shared" si="56"/>
        <v/>
      </c>
      <c r="F1207" s="278" t="str">
        <f t="shared" si="57"/>
        <v>否</v>
      </c>
      <c r="G1207" s="479" t="str">
        <f t="shared" si="58"/>
        <v>项</v>
      </c>
    </row>
    <row r="1208" ht="44.1" hidden="1" customHeight="1" spans="1:7">
      <c r="A1208" s="486">
        <v>2210302</v>
      </c>
      <c r="B1208" s="487" t="s">
        <v>1018</v>
      </c>
      <c r="C1208" s="488">
        <v>0</v>
      </c>
      <c r="D1208" s="488">
        <v>0</v>
      </c>
      <c r="E1208" s="493" t="str">
        <f t="shared" si="56"/>
        <v/>
      </c>
      <c r="F1208" s="278" t="str">
        <f t="shared" si="57"/>
        <v>否</v>
      </c>
      <c r="G1208" s="479" t="str">
        <f t="shared" si="58"/>
        <v>项</v>
      </c>
    </row>
    <row r="1209" ht="36" hidden="1" customHeight="1" spans="1:7">
      <c r="A1209" s="486">
        <v>2210399</v>
      </c>
      <c r="B1209" s="487" t="s">
        <v>1019</v>
      </c>
      <c r="C1209" s="488">
        <v>0</v>
      </c>
      <c r="D1209" s="488">
        <v>0</v>
      </c>
      <c r="E1209" s="493" t="str">
        <f t="shared" si="56"/>
        <v/>
      </c>
      <c r="F1209" s="278" t="str">
        <f t="shared" si="57"/>
        <v>否</v>
      </c>
      <c r="G1209" s="479" t="str">
        <f t="shared" si="58"/>
        <v>项</v>
      </c>
    </row>
    <row r="1210" ht="44.1" hidden="1" customHeight="1" spans="1:7">
      <c r="A1210" s="496" t="s">
        <v>1020</v>
      </c>
      <c r="B1210" s="497" t="s">
        <v>275</v>
      </c>
      <c r="C1210" s="498">
        <v>0</v>
      </c>
      <c r="D1210" s="498">
        <v>0</v>
      </c>
      <c r="E1210" s="493" t="str">
        <f t="shared" si="56"/>
        <v/>
      </c>
      <c r="F1210" s="278" t="str">
        <f t="shared" si="57"/>
        <v>否</v>
      </c>
      <c r="G1210" s="479" t="str">
        <f t="shared" si="58"/>
        <v>项</v>
      </c>
    </row>
    <row r="1211" ht="44.1" customHeight="1" spans="1:7">
      <c r="A1211" s="485">
        <v>222</v>
      </c>
      <c r="B1211" s="217" t="s">
        <v>109</v>
      </c>
      <c r="C1211" s="294">
        <v>308</v>
      </c>
      <c r="D1211" s="294">
        <v>273</v>
      </c>
      <c r="E1211" s="492">
        <f t="shared" si="56"/>
        <v>-0.1136</v>
      </c>
      <c r="F1211" s="278" t="str">
        <f t="shared" si="57"/>
        <v>是</v>
      </c>
      <c r="G1211" s="479" t="str">
        <f t="shared" si="58"/>
        <v>类</v>
      </c>
    </row>
    <row r="1212" ht="44.1" customHeight="1" spans="1:7">
      <c r="A1212" s="485">
        <v>22201</v>
      </c>
      <c r="B1212" s="303" t="s">
        <v>1021</v>
      </c>
      <c r="C1212" s="294">
        <v>26</v>
      </c>
      <c r="D1212" s="294">
        <v>102</v>
      </c>
      <c r="E1212" s="492">
        <f t="shared" si="56"/>
        <v>2.9231</v>
      </c>
      <c r="F1212" s="278" t="str">
        <f t="shared" si="57"/>
        <v>是</v>
      </c>
      <c r="G1212" s="479" t="str">
        <f t="shared" si="58"/>
        <v>款</v>
      </c>
    </row>
    <row r="1213" ht="44.1" hidden="1" customHeight="1" spans="1:7">
      <c r="A1213" s="486">
        <v>2220101</v>
      </c>
      <c r="B1213" s="487" t="s">
        <v>139</v>
      </c>
      <c r="C1213" s="488">
        <v>0</v>
      </c>
      <c r="D1213" s="488">
        <v>0</v>
      </c>
      <c r="E1213" s="493" t="str">
        <f t="shared" si="56"/>
        <v/>
      </c>
      <c r="F1213" s="278" t="str">
        <f t="shared" si="57"/>
        <v>否</v>
      </c>
      <c r="G1213" s="479" t="str">
        <f t="shared" si="58"/>
        <v>项</v>
      </c>
    </row>
    <row r="1214" ht="36" hidden="1" customHeight="1" spans="1:7">
      <c r="A1214" s="486">
        <v>2220102</v>
      </c>
      <c r="B1214" s="487" t="s">
        <v>140</v>
      </c>
      <c r="C1214" s="488">
        <v>0</v>
      </c>
      <c r="D1214" s="488">
        <v>0</v>
      </c>
      <c r="E1214" s="493" t="str">
        <f t="shared" si="56"/>
        <v/>
      </c>
      <c r="F1214" s="278" t="str">
        <f t="shared" si="57"/>
        <v>否</v>
      </c>
      <c r="G1214" s="479" t="str">
        <f t="shared" si="58"/>
        <v>项</v>
      </c>
    </row>
    <row r="1215" ht="44.1" hidden="1" customHeight="1" spans="1:7">
      <c r="A1215" s="486">
        <v>2220103</v>
      </c>
      <c r="B1215" s="487" t="s">
        <v>141</v>
      </c>
      <c r="C1215" s="488">
        <v>0</v>
      </c>
      <c r="D1215" s="488">
        <v>0</v>
      </c>
      <c r="E1215" s="493" t="str">
        <f t="shared" si="56"/>
        <v/>
      </c>
      <c r="F1215" s="278" t="str">
        <f t="shared" si="57"/>
        <v>否</v>
      </c>
      <c r="G1215" s="479" t="str">
        <f t="shared" si="58"/>
        <v>项</v>
      </c>
    </row>
    <row r="1216" ht="36" hidden="1" customHeight="1" spans="1:7">
      <c r="A1216" s="486">
        <v>2220104</v>
      </c>
      <c r="B1216" s="487" t="s">
        <v>1022</v>
      </c>
      <c r="C1216" s="488">
        <v>0</v>
      </c>
      <c r="D1216" s="488">
        <v>0</v>
      </c>
      <c r="E1216" s="493" t="str">
        <f t="shared" si="56"/>
        <v/>
      </c>
      <c r="F1216" s="278" t="str">
        <f t="shared" si="57"/>
        <v>否</v>
      </c>
      <c r="G1216" s="479" t="str">
        <f t="shared" si="58"/>
        <v>项</v>
      </c>
    </row>
    <row r="1217" ht="36" hidden="1" customHeight="1" spans="1:7">
      <c r="A1217" s="486">
        <v>2220105</v>
      </c>
      <c r="B1217" s="487" t="s">
        <v>1023</v>
      </c>
      <c r="C1217" s="488">
        <v>0</v>
      </c>
      <c r="D1217" s="488">
        <v>0</v>
      </c>
      <c r="E1217" s="493" t="str">
        <f t="shared" si="56"/>
        <v/>
      </c>
      <c r="F1217" s="278" t="str">
        <f t="shared" si="57"/>
        <v>否</v>
      </c>
      <c r="G1217" s="479" t="str">
        <f t="shared" si="58"/>
        <v>项</v>
      </c>
    </row>
    <row r="1218" ht="44.1" hidden="1" customHeight="1" spans="1:7">
      <c r="A1218" s="486">
        <v>2220106</v>
      </c>
      <c r="B1218" s="487" t="s">
        <v>1024</v>
      </c>
      <c r="C1218" s="488">
        <v>0</v>
      </c>
      <c r="D1218" s="488">
        <v>0</v>
      </c>
      <c r="E1218" s="493" t="str">
        <f t="shared" si="56"/>
        <v/>
      </c>
      <c r="F1218" s="278" t="str">
        <f t="shared" si="57"/>
        <v>否</v>
      </c>
      <c r="G1218" s="479" t="str">
        <f t="shared" si="58"/>
        <v>项</v>
      </c>
    </row>
    <row r="1219" ht="36" hidden="1" customHeight="1" spans="1:7">
      <c r="A1219" s="486">
        <v>2220107</v>
      </c>
      <c r="B1219" s="487" t="s">
        <v>1025</v>
      </c>
      <c r="C1219" s="488">
        <v>0</v>
      </c>
      <c r="D1219" s="488">
        <v>0</v>
      </c>
      <c r="E1219" s="493" t="str">
        <f t="shared" si="56"/>
        <v/>
      </c>
      <c r="F1219" s="278" t="str">
        <f t="shared" si="57"/>
        <v>否</v>
      </c>
      <c r="G1219" s="479" t="str">
        <f t="shared" si="58"/>
        <v>项</v>
      </c>
    </row>
    <row r="1220" ht="44.1" hidden="1" customHeight="1" spans="1:7">
      <c r="A1220" s="486">
        <v>2220112</v>
      </c>
      <c r="B1220" s="487" t="s">
        <v>1026</v>
      </c>
      <c r="C1220" s="488">
        <v>0</v>
      </c>
      <c r="D1220" s="488">
        <v>0</v>
      </c>
      <c r="E1220" s="493" t="str">
        <f t="shared" ref="E1220:E1283" si="59">IF(C1220&gt;0,D1220/C1220-1,IF(C1220&lt;0,-(D1220/C1220-1),""))</f>
        <v/>
      </c>
      <c r="F1220" s="278" t="str">
        <f t="shared" ref="F1220:F1283" si="60">IF(LEN(A1220)=3,"是",IF(B1220&lt;&gt;"",IF(SUM(C1220:D1220)&lt;&gt;0,"是","否"),"是"))</f>
        <v>否</v>
      </c>
      <c r="G1220" s="479" t="str">
        <f t="shared" si="58"/>
        <v>项</v>
      </c>
    </row>
    <row r="1221" ht="36" hidden="1" customHeight="1" spans="1:7">
      <c r="A1221" s="486">
        <v>2220113</v>
      </c>
      <c r="B1221" s="487" t="s">
        <v>1027</v>
      </c>
      <c r="C1221" s="488">
        <v>0</v>
      </c>
      <c r="D1221" s="488">
        <v>0</v>
      </c>
      <c r="E1221" s="493" t="str">
        <f t="shared" si="59"/>
        <v/>
      </c>
      <c r="F1221" s="278" t="str">
        <f t="shared" si="60"/>
        <v>否</v>
      </c>
      <c r="G1221" s="479" t="str">
        <f t="shared" si="58"/>
        <v>项</v>
      </c>
    </row>
    <row r="1222" ht="36" hidden="1" customHeight="1" spans="1:7">
      <c r="A1222" s="486">
        <v>2220114</v>
      </c>
      <c r="B1222" s="487" t="s">
        <v>1028</v>
      </c>
      <c r="C1222" s="488">
        <v>0</v>
      </c>
      <c r="D1222" s="488">
        <v>0</v>
      </c>
      <c r="E1222" s="493" t="str">
        <f t="shared" si="59"/>
        <v/>
      </c>
      <c r="F1222" s="278" t="str">
        <f t="shared" si="60"/>
        <v>否</v>
      </c>
      <c r="G1222" s="479" t="str">
        <f t="shared" si="58"/>
        <v>项</v>
      </c>
    </row>
    <row r="1223" ht="44.1" customHeight="1" spans="1:7">
      <c r="A1223" s="486">
        <v>2220115</v>
      </c>
      <c r="B1223" s="487" t="s">
        <v>1029</v>
      </c>
      <c r="C1223" s="301">
        <v>0</v>
      </c>
      <c r="D1223" s="301">
        <v>55</v>
      </c>
      <c r="E1223" s="492" t="str">
        <f t="shared" si="59"/>
        <v/>
      </c>
      <c r="F1223" s="278" t="str">
        <f t="shared" si="60"/>
        <v>是</v>
      </c>
      <c r="G1223" s="479" t="str">
        <f t="shared" si="58"/>
        <v>项</v>
      </c>
    </row>
    <row r="1224" ht="36" hidden="1" customHeight="1" spans="1:7">
      <c r="A1224" s="486">
        <v>2220118</v>
      </c>
      <c r="B1224" s="487" t="s">
        <v>1030</v>
      </c>
      <c r="C1224" s="488">
        <v>0</v>
      </c>
      <c r="D1224" s="488">
        <v>0</v>
      </c>
      <c r="E1224" s="493" t="str">
        <f t="shared" si="59"/>
        <v/>
      </c>
      <c r="F1224" s="278" t="str">
        <f t="shared" si="60"/>
        <v>否</v>
      </c>
      <c r="G1224" s="479" t="str">
        <f t="shared" si="58"/>
        <v>项</v>
      </c>
    </row>
    <row r="1225" ht="36" hidden="1" customHeight="1" spans="1:7">
      <c r="A1225" s="494">
        <v>2220119</v>
      </c>
      <c r="B1225" s="508" t="s">
        <v>1031</v>
      </c>
      <c r="C1225" s="488">
        <v>0</v>
      </c>
      <c r="D1225" s="488">
        <v>0</v>
      </c>
      <c r="E1225" s="493" t="str">
        <f t="shared" si="59"/>
        <v/>
      </c>
      <c r="F1225" s="278" t="str">
        <f t="shared" si="60"/>
        <v>否</v>
      </c>
      <c r="G1225" s="479" t="str">
        <f t="shared" si="58"/>
        <v>项</v>
      </c>
    </row>
    <row r="1226" ht="36" hidden="1" customHeight="1" spans="1:7">
      <c r="A1226" s="494">
        <v>2220120</v>
      </c>
      <c r="B1226" s="508" t="s">
        <v>1032</v>
      </c>
      <c r="C1226" s="488">
        <v>0</v>
      </c>
      <c r="D1226" s="488">
        <v>0</v>
      </c>
      <c r="E1226" s="493" t="str">
        <f t="shared" si="59"/>
        <v/>
      </c>
      <c r="F1226" s="278" t="str">
        <f t="shared" si="60"/>
        <v>否</v>
      </c>
      <c r="G1226" s="479" t="str">
        <f t="shared" si="58"/>
        <v>项</v>
      </c>
    </row>
    <row r="1227" ht="44.1" customHeight="1" spans="1:7">
      <c r="A1227" s="494">
        <v>2220121</v>
      </c>
      <c r="B1227" s="508" t="s">
        <v>1033</v>
      </c>
      <c r="C1227" s="301">
        <v>26</v>
      </c>
      <c r="D1227" s="301">
        <v>47</v>
      </c>
      <c r="E1227" s="492">
        <f t="shared" si="59"/>
        <v>0.8077</v>
      </c>
      <c r="F1227" s="278" t="str">
        <f t="shared" si="60"/>
        <v>是</v>
      </c>
      <c r="G1227" s="479" t="str">
        <f t="shared" si="58"/>
        <v>项</v>
      </c>
    </row>
    <row r="1228" ht="44.1" hidden="1" customHeight="1" spans="1:7">
      <c r="A1228" s="486">
        <v>2220150</v>
      </c>
      <c r="B1228" s="487" t="s">
        <v>148</v>
      </c>
      <c r="C1228" s="488">
        <v>0</v>
      </c>
      <c r="D1228" s="488">
        <v>0</v>
      </c>
      <c r="E1228" s="493" t="str">
        <f t="shared" si="59"/>
        <v/>
      </c>
      <c r="F1228" s="278" t="str">
        <f t="shared" si="60"/>
        <v>否</v>
      </c>
      <c r="G1228" s="479" t="str">
        <f t="shared" si="58"/>
        <v>项</v>
      </c>
    </row>
    <row r="1229" ht="44.1" hidden="1" customHeight="1" spans="1:7">
      <c r="A1229" s="486">
        <v>2220199</v>
      </c>
      <c r="B1229" s="487" t="s">
        <v>1034</v>
      </c>
      <c r="C1229" s="488">
        <v>0</v>
      </c>
      <c r="D1229" s="488">
        <v>0</v>
      </c>
      <c r="E1229" s="493" t="str">
        <f t="shared" si="59"/>
        <v/>
      </c>
      <c r="F1229" s="278" t="str">
        <f t="shared" si="60"/>
        <v>否</v>
      </c>
      <c r="G1229" s="479" t="str">
        <f t="shared" si="58"/>
        <v>项</v>
      </c>
    </row>
    <row r="1230" ht="36" hidden="1" customHeight="1" spans="1:7">
      <c r="A1230" s="485">
        <v>22203</v>
      </c>
      <c r="B1230" s="303" t="s">
        <v>1035</v>
      </c>
      <c r="C1230" s="309">
        <f>SUM(C1231:C1236)</f>
        <v>0</v>
      </c>
      <c r="D1230" s="309">
        <f>((((SUM(D1231:D1236))+0)+0)+0)+0</f>
        <v>0</v>
      </c>
      <c r="E1230" s="493" t="str">
        <f t="shared" si="59"/>
        <v/>
      </c>
      <c r="F1230" s="278" t="str">
        <f t="shared" si="60"/>
        <v>否</v>
      </c>
      <c r="G1230" s="479" t="str">
        <f t="shared" si="58"/>
        <v>款</v>
      </c>
    </row>
    <row r="1231" ht="36" hidden="1" customHeight="1" spans="1:7">
      <c r="A1231" s="486">
        <v>2220301</v>
      </c>
      <c r="B1231" s="487" t="s">
        <v>1036</v>
      </c>
      <c r="C1231" s="488">
        <v>0</v>
      </c>
      <c r="D1231" s="488">
        <v>0</v>
      </c>
      <c r="E1231" s="493" t="str">
        <f t="shared" si="59"/>
        <v/>
      </c>
      <c r="F1231" s="278" t="str">
        <f t="shared" si="60"/>
        <v>否</v>
      </c>
      <c r="G1231" s="479" t="str">
        <f t="shared" si="58"/>
        <v>项</v>
      </c>
    </row>
    <row r="1232" ht="36" hidden="1" customHeight="1" spans="1:7">
      <c r="A1232" s="486">
        <v>2220303</v>
      </c>
      <c r="B1232" s="487" t="s">
        <v>1037</v>
      </c>
      <c r="C1232" s="488">
        <v>0</v>
      </c>
      <c r="D1232" s="488">
        <v>0</v>
      </c>
      <c r="E1232" s="493" t="str">
        <f t="shared" si="59"/>
        <v/>
      </c>
      <c r="F1232" s="278" t="str">
        <f t="shared" si="60"/>
        <v>否</v>
      </c>
      <c r="G1232" s="479" t="str">
        <f t="shared" si="58"/>
        <v>项</v>
      </c>
    </row>
    <row r="1233" ht="36" hidden="1" customHeight="1" spans="1:7">
      <c r="A1233" s="486">
        <v>2220304</v>
      </c>
      <c r="B1233" s="487" t="s">
        <v>1038</v>
      </c>
      <c r="C1233" s="488">
        <v>0</v>
      </c>
      <c r="D1233" s="488">
        <v>0</v>
      </c>
      <c r="E1233" s="493" t="str">
        <f t="shared" si="59"/>
        <v/>
      </c>
      <c r="F1233" s="278" t="str">
        <f t="shared" si="60"/>
        <v>否</v>
      </c>
      <c r="G1233" s="479" t="str">
        <f t="shared" si="58"/>
        <v>项</v>
      </c>
    </row>
    <row r="1234" ht="36" hidden="1" customHeight="1" spans="1:7">
      <c r="A1234" s="494">
        <v>2220305</v>
      </c>
      <c r="B1234" s="508" t="s">
        <v>1039</v>
      </c>
      <c r="C1234" s="488">
        <v>0</v>
      </c>
      <c r="D1234" s="488">
        <v>0</v>
      </c>
      <c r="E1234" s="493" t="str">
        <f t="shared" si="59"/>
        <v/>
      </c>
      <c r="F1234" s="278" t="str">
        <f t="shared" si="60"/>
        <v>否</v>
      </c>
      <c r="G1234" s="479" t="str">
        <f t="shared" si="58"/>
        <v>项</v>
      </c>
    </row>
    <row r="1235" ht="36" hidden="1" customHeight="1" spans="1:7">
      <c r="A1235" s="494">
        <v>2220306</v>
      </c>
      <c r="B1235" s="508" t="s">
        <v>1040</v>
      </c>
      <c r="C1235" s="488">
        <v>0</v>
      </c>
      <c r="D1235" s="488">
        <v>0</v>
      </c>
      <c r="E1235" s="493" t="str">
        <f t="shared" si="59"/>
        <v/>
      </c>
      <c r="F1235" s="278" t="str">
        <f t="shared" si="60"/>
        <v>否</v>
      </c>
      <c r="G1235" s="479" t="str">
        <f t="shared" si="58"/>
        <v>项</v>
      </c>
    </row>
    <row r="1236" ht="36" hidden="1" customHeight="1" spans="1:7">
      <c r="A1236" s="486">
        <v>2220399</v>
      </c>
      <c r="B1236" s="487" t="s">
        <v>1041</v>
      </c>
      <c r="C1236" s="488">
        <v>0</v>
      </c>
      <c r="D1236" s="488">
        <v>0</v>
      </c>
      <c r="E1236" s="493" t="str">
        <f t="shared" si="59"/>
        <v/>
      </c>
      <c r="F1236" s="278" t="str">
        <f t="shared" si="60"/>
        <v>否</v>
      </c>
      <c r="G1236" s="479" t="str">
        <f t="shared" si="58"/>
        <v>项</v>
      </c>
    </row>
    <row r="1237" ht="36" customHeight="1" spans="1:7">
      <c r="A1237" s="485">
        <v>22204</v>
      </c>
      <c r="B1237" s="303" t="s">
        <v>1042</v>
      </c>
      <c r="C1237" s="311">
        <v>282</v>
      </c>
      <c r="D1237" s="311">
        <v>171</v>
      </c>
      <c r="E1237" s="492">
        <f t="shared" si="59"/>
        <v>-0.3936</v>
      </c>
      <c r="F1237" s="278" t="str">
        <f t="shared" si="60"/>
        <v>是</v>
      </c>
      <c r="G1237" s="479" t="str">
        <f t="shared" si="58"/>
        <v>款</v>
      </c>
    </row>
    <row r="1238" ht="36" customHeight="1" spans="1:7">
      <c r="A1238" s="486">
        <v>2220401</v>
      </c>
      <c r="B1238" s="487" t="s">
        <v>1043</v>
      </c>
      <c r="C1238" s="301">
        <v>282</v>
      </c>
      <c r="D1238" s="301">
        <v>171</v>
      </c>
      <c r="E1238" s="492">
        <f t="shared" si="59"/>
        <v>-0.3936</v>
      </c>
      <c r="F1238" s="278" t="str">
        <f t="shared" si="60"/>
        <v>是</v>
      </c>
      <c r="G1238" s="479" t="str">
        <f t="shared" si="58"/>
        <v>项</v>
      </c>
    </row>
    <row r="1239" ht="36" hidden="1" customHeight="1" spans="1:7">
      <c r="A1239" s="486">
        <v>2220402</v>
      </c>
      <c r="B1239" s="487" t="s">
        <v>1044</v>
      </c>
      <c r="C1239" s="488">
        <v>0</v>
      </c>
      <c r="D1239" s="488">
        <v>0</v>
      </c>
      <c r="E1239" s="493" t="str">
        <f t="shared" si="59"/>
        <v/>
      </c>
      <c r="F1239" s="278" t="str">
        <f t="shared" si="60"/>
        <v>否</v>
      </c>
      <c r="G1239" s="479" t="str">
        <f t="shared" si="58"/>
        <v>项</v>
      </c>
    </row>
    <row r="1240" ht="36" hidden="1" customHeight="1" spans="1:7">
      <c r="A1240" s="486">
        <v>2220403</v>
      </c>
      <c r="B1240" s="487" t="s">
        <v>1045</v>
      </c>
      <c r="C1240" s="488">
        <v>0</v>
      </c>
      <c r="D1240" s="488">
        <v>0</v>
      </c>
      <c r="E1240" s="493" t="str">
        <f t="shared" si="59"/>
        <v/>
      </c>
      <c r="F1240" s="278" t="str">
        <f t="shared" si="60"/>
        <v>否</v>
      </c>
      <c r="G1240" s="479" t="str">
        <f t="shared" si="58"/>
        <v>项</v>
      </c>
    </row>
    <row r="1241" ht="36" hidden="1" customHeight="1" spans="1:7">
      <c r="A1241" s="486">
        <v>2220404</v>
      </c>
      <c r="B1241" s="487" t="s">
        <v>1046</v>
      </c>
      <c r="C1241" s="488">
        <v>0</v>
      </c>
      <c r="D1241" s="488">
        <v>0</v>
      </c>
      <c r="E1241" s="493" t="str">
        <f t="shared" si="59"/>
        <v/>
      </c>
      <c r="F1241" s="278" t="str">
        <f t="shared" si="60"/>
        <v>否</v>
      </c>
      <c r="G1241" s="479" t="str">
        <f t="shared" si="58"/>
        <v>项</v>
      </c>
    </row>
    <row r="1242" ht="36" hidden="1" customHeight="1" spans="1:7">
      <c r="A1242" s="486">
        <v>2220499</v>
      </c>
      <c r="B1242" s="487" t="s">
        <v>1047</v>
      </c>
      <c r="C1242" s="488">
        <v>0</v>
      </c>
      <c r="D1242" s="488">
        <v>0</v>
      </c>
      <c r="E1242" s="493" t="str">
        <f t="shared" si="59"/>
        <v/>
      </c>
      <c r="F1242" s="278" t="str">
        <f t="shared" si="60"/>
        <v>否</v>
      </c>
      <c r="G1242" s="479" t="str">
        <f t="shared" si="58"/>
        <v>项</v>
      </c>
    </row>
    <row r="1243" ht="44.1" hidden="1" customHeight="1" spans="1:7">
      <c r="A1243" s="485">
        <v>22205</v>
      </c>
      <c r="B1243" s="303" t="s">
        <v>1048</v>
      </c>
      <c r="C1243" s="312">
        <f>SUM(C1244:C1255)</f>
        <v>0</v>
      </c>
      <c r="D1243" s="312">
        <f>((((SUM(D1244:D1255))+0)+0)+0)+0</f>
        <v>0</v>
      </c>
      <c r="E1243" s="493" t="str">
        <f t="shared" si="59"/>
        <v/>
      </c>
      <c r="F1243" s="278" t="str">
        <f t="shared" si="60"/>
        <v>否</v>
      </c>
      <c r="G1243" s="479" t="str">
        <f t="shared" si="58"/>
        <v>款</v>
      </c>
    </row>
    <row r="1244" ht="36" hidden="1" customHeight="1" spans="1:7">
      <c r="A1244" s="486">
        <v>2220501</v>
      </c>
      <c r="B1244" s="487" t="s">
        <v>1049</v>
      </c>
      <c r="C1244" s="488">
        <v>0</v>
      </c>
      <c r="D1244" s="488">
        <v>0</v>
      </c>
      <c r="E1244" s="493" t="str">
        <f t="shared" si="59"/>
        <v/>
      </c>
      <c r="F1244" s="278" t="str">
        <f t="shared" si="60"/>
        <v>否</v>
      </c>
      <c r="G1244" s="479" t="str">
        <f t="shared" si="58"/>
        <v>项</v>
      </c>
    </row>
    <row r="1245" ht="36" hidden="1" customHeight="1" spans="1:7">
      <c r="A1245" s="486">
        <v>2220502</v>
      </c>
      <c r="B1245" s="487" t="s">
        <v>1050</v>
      </c>
      <c r="C1245" s="488">
        <v>0</v>
      </c>
      <c r="D1245" s="488">
        <v>0</v>
      </c>
      <c r="E1245" s="493" t="str">
        <f t="shared" si="59"/>
        <v/>
      </c>
      <c r="F1245" s="278" t="str">
        <f t="shared" si="60"/>
        <v>否</v>
      </c>
      <c r="G1245" s="479" t="str">
        <f t="shared" si="58"/>
        <v>项</v>
      </c>
    </row>
    <row r="1246" ht="36" hidden="1" customHeight="1" spans="1:7">
      <c r="A1246" s="486">
        <v>2220503</v>
      </c>
      <c r="B1246" s="487" t="s">
        <v>1051</v>
      </c>
      <c r="C1246" s="488">
        <v>0</v>
      </c>
      <c r="D1246" s="488">
        <v>0</v>
      </c>
      <c r="E1246" s="493" t="str">
        <f t="shared" si="59"/>
        <v/>
      </c>
      <c r="F1246" s="278" t="str">
        <f t="shared" si="60"/>
        <v>否</v>
      </c>
      <c r="G1246" s="479" t="str">
        <f t="shared" si="58"/>
        <v>项</v>
      </c>
    </row>
    <row r="1247" ht="36" hidden="1" customHeight="1" spans="1:7">
      <c r="A1247" s="486">
        <v>2220504</v>
      </c>
      <c r="B1247" s="487" t="s">
        <v>1052</v>
      </c>
      <c r="C1247" s="488">
        <v>0</v>
      </c>
      <c r="D1247" s="488">
        <v>0</v>
      </c>
      <c r="E1247" s="493" t="str">
        <f t="shared" si="59"/>
        <v/>
      </c>
      <c r="F1247" s="278" t="str">
        <f t="shared" si="60"/>
        <v>否</v>
      </c>
      <c r="G1247" s="479" t="str">
        <f t="shared" si="58"/>
        <v>项</v>
      </c>
    </row>
    <row r="1248" ht="36" hidden="1" customHeight="1" spans="1:7">
      <c r="A1248" s="486">
        <v>2220505</v>
      </c>
      <c r="B1248" s="487" t="s">
        <v>1053</v>
      </c>
      <c r="C1248" s="488">
        <v>0</v>
      </c>
      <c r="D1248" s="488">
        <v>0</v>
      </c>
      <c r="E1248" s="493" t="str">
        <f t="shared" si="59"/>
        <v/>
      </c>
      <c r="F1248" s="278" t="str">
        <f t="shared" si="60"/>
        <v>否</v>
      </c>
      <c r="G1248" s="479" t="str">
        <f t="shared" si="58"/>
        <v>项</v>
      </c>
    </row>
    <row r="1249" ht="36" hidden="1" customHeight="1" spans="1:7">
      <c r="A1249" s="486">
        <v>2220506</v>
      </c>
      <c r="B1249" s="487" t="s">
        <v>1054</v>
      </c>
      <c r="C1249" s="488">
        <v>0</v>
      </c>
      <c r="D1249" s="488">
        <v>0</v>
      </c>
      <c r="E1249" s="493" t="str">
        <f t="shared" si="59"/>
        <v/>
      </c>
      <c r="F1249" s="278" t="str">
        <f t="shared" si="60"/>
        <v>否</v>
      </c>
      <c r="G1249" s="479" t="str">
        <f t="shared" si="58"/>
        <v>项</v>
      </c>
    </row>
    <row r="1250" ht="36" hidden="1" customHeight="1" spans="1:7">
      <c r="A1250" s="486">
        <v>2220507</v>
      </c>
      <c r="B1250" s="487" t="s">
        <v>1055</v>
      </c>
      <c r="C1250" s="488">
        <v>0</v>
      </c>
      <c r="D1250" s="488">
        <v>0</v>
      </c>
      <c r="E1250" s="493" t="str">
        <f t="shared" si="59"/>
        <v/>
      </c>
      <c r="F1250" s="278" t="str">
        <f t="shared" si="60"/>
        <v>否</v>
      </c>
      <c r="G1250" s="479" t="str">
        <f t="shared" si="58"/>
        <v>项</v>
      </c>
    </row>
    <row r="1251" ht="44.1" hidden="1" customHeight="1" spans="1:7">
      <c r="A1251" s="486">
        <v>2220508</v>
      </c>
      <c r="B1251" s="487" t="s">
        <v>1056</v>
      </c>
      <c r="C1251" s="488">
        <v>0</v>
      </c>
      <c r="D1251" s="488">
        <v>0</v>
      </c>
      <c r="E1251" s="493" t="str">
        <f t="shared" si="59"/>
        <v/>
      </c>
      <c r="F1251" s="278" t="str">
        <f t="shared" si="60"/>
        <v>否</v>
      </c>
      <c r="G1251" s="479" t="str">
        <f t="shared" si="58"/>
        <v>项</v>
      </c>
    </row>
    <row r="1252" ht="44.1" hidden="1" customHeight="1" spans="1:7">
      <c r="A1252" s="486">
        <v>2220509</v>
      </c>
      <c r="B1252" s="487" t="s">
        <v>1057</v>
      </c>
      <c r="C1252" s="488">
        <v>0</v>
      </c>
      <c r="D1252" s="488">
        <v>0</v>
      </c>
      <c r="E1252" s="493" t="str">
        <f t="shared" si="59"/>
        <v/>
      </c>
      <c r="F1252" s="278" t="str">
        <f t="shared" si="60"/>
        <v>否</v>
      </c>
      <c r="G1252" s="479" t="str">
        <f t="shared" si="58"/>
        <v>项</v>
      </c>
    </row>
    <row r="1253" ht="36" hidden="1" customHeight="1" spans="1:7">
      <c r="A1253" s="486">
        <v>2220510</v>
      </c>
      <c r="B1253" s="487" t="s">
        <v>1058</v>
      </c>
      <c r="C1253" s="488">
        <v>0</v>
      </c>
      <c r="D1253" s="488">
        <v>0</v>
      </c>
      <c r="E1253" s="493" t="str">
        <f t="shared" si="59"/>
        <v/>
      </c>
      <c r="F1253" s="278" t="str">
        <f t="shared" si="60"/>
        <v>否</v>
      </c>
      <c r="G1253" s="479" t="str">
        <f t="shared" si="58"/>
        <v>项</v>
      </c>
    </row>
    <row r="1254" ht="44.1" hidden="1" customHeight="1" spans="1:7">
      <c r="A1254" s="503">
        <v>2220511</v>
      </c>
      <c r="B1254" s="487" t="s">
        <v>1059</v>
      </c>
      <c r="C1254" s="488">
        <v>0</v>
      </c>
      <c r="D1254" s="488">
        <v>0</v>
      </c>
      <c r="E1254" s="493" t="str">
        <f t="shared" si="59"/>
        <v/>
      </c>
      <c r="F1254" s="278" t="str">
        <f t="shared" si="60"/>
        <v>否</v>
      </c>
      <c r="G1254" s="479" t="str">
        <f t="shared" si="58"/>
        <v>项</v>
      </c>
    </row>
    <row r="1255" ht="36" hidden="1" customHeight="1" spans="1:7">
      <c r="A1255" s="486">
        <v>2220599</v>
      </c>
      <c r="B1255" s="487" t="s">
        <v>1060</v>
      </c>
      <c r="C1255" s="488">
        <v>0</v>
      </c>
      <c r="D1255" s="488">
        <v>0</v>
      </c>
      <c r="E1255" s="493" t="str">
        <f t="shared" si="59"/>
        <v/>
      </c>
      <c r="F1255" s="278" t="str">
        <f t="shared" si="60"/>
        <v>否</v>
      </c>
      <c r="G1255" s="479" t="str">
        <f t="shared" si="58"/>
        <v>项</v>
      </c>
    </row>
    <row r="1256" ht="44.1" hidden="1" customHeight="1" spans="1:7">
      <c r="A1256" s="506" t="s">
        <v>1061</v>
      </c>
      <c r="B1256" s="497" t="s">
        <v>275</v>
      </c>
      <c r="C1256" s="498">
        <v>0</v>
      </c>
      <c r="D1256" s="498">
        <v>0</v>
      </c>
      <c r="E1256" s="493" t="str">
        <f t="shared" si="59"/>
        <v/>
      </c>
      <c r="F1256" s="278" t="str">
        <f t="shared" si="60"/>
        <v>否</v>
      </c>
      <c r="G1256" s="479" t="str">
        <f t="shared" si="58"/>
        <v>项</v>
      </c>
    </row>
    <row r="1257" ht="44.1" customHeight="1" spans="1:7">
      <c r="A1257" s="485">
        <v>224</v>
      </c>
      <c r="B1257" s="217" t="s">
        <v>111</v>
      </c>
      <c r="C1257" s="294">
        <v>4313</v>
      </c>
      <c r="D1257" s="294">
        <v>3639</v>
      </c>
      <c r="E1257" s="492">
        <f t="shared" si="59"/>
        <v>-0.1563</v>
      </c>
      <c r="F1257" s="278" t="str">
        <f t="shared" si="60"/>
        <v>是</v>
      </c>
      <c r="G1257" s="479" t="str">
        <f t="shared" si="58"/>
        <v>类</v>
      </c>
    </row>
    <row r="1258" ht="44.1" customHeight="1" spans="1:7">
      <c r="A1258" s="485">
        <v>22401</v>
      </c>
      <c r="B1258" s="303" t="s">
        <v>1062</v>
      </c>
      <c r="C1258" s="294">
        <v>614</v>
      </c>
      <c r="D1258" s="294">
        <v>726</v>
      </c>
      <c r="E1258" s="492">
        <f t="shared" si="59"/>
        <v>0.1824</v>
      </c>
      <c r="F1258" s="278" t="str">
        <f t="shared" si="60"/>
        <v>是</v>
      </c>
      <c r="G1258" s="479" t="str">
        <f t="shared" si="58"/>
        <v>款</v>
      </c>
    </row>
    <row r="1259" ht="44.1" customHeight="1" spans="1:7">
      <c r="A1259" s="486">
        <v>2240101</v>
      </c>
      <c r="B1259" s="487" t="s">
        <v>139</v>
      </c>
      <c r="C1259" s="301">
        <v>490</v>
      </c>
      <c r="D1259" s="301">
        <v>535</v>
      </c>
      <c r="E1259" s="492">
        <f t="shared" si="59"/>
        <v>0.0918</v>
      </c>
      <c r="F1259" s="278" t="str">
        <f t="shared" si="60"/>
        <v>是</v>
      </c>
      <c r="G1259" s="479" t="str">
        <f t="shared" si="58"/>
        <v>项</v>
      </c>
    </row>
    <row r="1260" ht="36" customHeight="1" spans="1:7">
      <c r="A1260" s="486">
        <v>2240102</v>
      </c>
      <c r="B1260" s="487" t="s">
        <v>140</v>
      </c>
      <c r="C1260" s="301">
        <v>76</v>
      </c>
      <c r="D1260" s="301">
        <v>30</v>
      </c>
      <c r="E1260" s="492">
        <f t="shared" si="59"/>
        <v>-0.6053</v>
      </c>
      <c r="F1260" s="278" t="str">
        <f t="shared" si="60"/>
        <v>是</v>
      </c>
      <c r="G1260" s="479" t="str">
        <f t="shared" si="58"/>
        <v>项</v>
      </c>
    </row>
    <row r="1261" ht="36" hidden="1" customHeight="1" spans="1:7">
      <c r="A1261" s="486">
        <v>2240103</v>
      </c>
      <c r="B1261" s="487" t="s">
        <v>141</v>
      </c>
      <c r="C1261" s="488">
        <v>0</v>
      </c>
      <c r="D1261" s="488">
        <v>0</v>
      </c>
      <c r="E1261" s="493" t="str">
        <f t="shared" si="59"/>
        <v/>
      </c>
      <c r="F1261" s="278" t="str">
        <f t="shared" si="60"/>
        <v>否</v>
      </c>
      <c r="G1261" s="479" t="str">
        <f t="shared" si="58"/>
        <v>项</v>
      </c>
    </row>
    <row r="1262" ht="36" customHeight="1" spans="1:7">
      <c r="A1262" s="486">
        <v>2240104</v>
      </c>
      <c r="B1262" s="487" t="s">
        <v>1063</v>
      </c>
      <c r="C1262" s="301">
        <v>0</v>
      </c>
      <c r="D1262" s="301">
        <v>14</v>
      </c>
      <c r="E1262" s="492" t="str">
        <f t="shared" si="59"/>
        <v/>
      </c>
      <c r="F1262" s="278" t="str">
        <f t="shared" si="60"/>
        <v>是</v>
      </c>
      <c r="G1262" s="479" t="str">
        <f t="shared" si="58"/>
        <v>项</v>
      </c>
    </row>
    <row r="1263" ht="36" hidden="1" customHeight="1" spans="1:7">
      <c r="A1263" s="486">
        <v>2240105</v>
      </c>
      <c r="B1263" s="487" t="s">
        <v>1064</v>
      </c>
      <c r="C1263" s="488">
        <v>0</v>
      </c>
      <c r="D1263" s="488">
        <v>0</v>
      </c>
      <c r="E1263" s="493" t="str">
        <f t="shared" si="59"/>
        <v/>
      </c>
      <c r="F1263" s="278" t="str">
        <f t="shared" si="60"/>
        <v>否</v>
      </c>
      <c r="G1263" s="479" t="str">
        <f t="shared" si="58"/>
        <v>项</v>
      </c>
    </row>
    <row r="1264" ht="36" customHeight="1" spans="1:7">
      <c r="A1264" s="486">
        <v>2240106</v>
      </c>
      <c r="B1264" s="487" t="s">
        <v>1065</v>
      </c>
      <c r="C1264" s="301">
        <v>33</v>
      </c>
      <c r="D1264" s="301">
        <v>65</v>
      </c>
      <c r="E1264" s="492">
        <f t="shared" si="59"/>
        <v>0.9697</v>
      </c>
      <c r="F1264" s="278" t="str">
        <f t="shared" si="60"/>
        <v>是</v>
      </c>
      <c r="G1264" s="479" t="str">
        <f t="shared" ref="G1264:G1322" si="61">IF(LEN(A1264)=3,"类",IF(LEN(A1264)=5,"款","项"))</f>
        <v>项</v>
      </c>
    </row>
    <row r="1265" ht="36" customHeight="1" spans="1:7">
      <c r="A1265" s="486">
        <v>2240108</v>
      </c>
      <c r="B1265" s="487" t="s">
        <v>1066</v>
      </c>
      <c r="C1265" s="301">
        <v>15</v>
      </c>
      <c r="D1265" s="301">
        <v>60</v>
      </c>
      <c r="E1265" s="492">
        <f t="shared" si="59"/>
        <v>3</v>
      </c>
      <c r="F1265" s="278" t="str">
        <f t="shared" si="60"/>
        <v>是</v>
      </c>
      <c r="G1265" s="479" t="str">
        <f t="shared" si="61"/>
        <v>项</v>
      </c>
    </row>
    <row r="1266" ht="44.1" customHeight="1" spans="1:7">
      <c r="A1266" s="486">
        <v>2240109</v>
      </c>
      <c r="B1266" s="487" t="s">
        <v>1067</v>
      </c>
      <c r="C1266" s="301">
        <v>0</v>
      </c>
      <c r="D1266" s="301">
        <v>22</v>
      </c>
      <c r="E1266" s="492" t="str">
        <f t="shared" si="59"/>
        <v/>
      </c>
      <c r="F1266" s="278" t="str">
        <f t="shared" si="60"/>
        <v>是</v>
      </c>
      <c r="G1266" s="479" t="str">
        <f t="shared" si="61"/>
        <v>项</v>
      </c>
    </row>
    <row r="1267" ht="44.1" hidden="1" customHeight="1" spans="1:7">
      <c r="A1267" s="486">
        <v>2240150</v>
      </c>
      <c r="B1267" s="487" t="s">
        <v>148</v>
      </c>
      <c r="C1267" s="488">
        <v>0</v>
      </c>
      <c r="D1267" s="488">
        <v>0</v>
      </c>
      <c r="E1267" s="493" t="str">
        <f t="shared" si="59"/>
        <v/>
      </c>
      <c r="F1267" s="278" t="str">
        <f t="shared" si="60"/>
        <v>否</v>
      </c>
      <c r="G1267" s="479" t="str">
        <f t="shared" si="61"/>
        <v>项</v>
      </c>
    </row>
    <row r="1268" ht="36" hidden="1" customHeight="1" spans="1:7">
      <c r="A1268" s="486">
        <v>2240199</v>
      </c>
      <c r="B1268" s="487" t="s">
        <v>1068</v>
      </c>
      <c r="C1268" s="488">
        <v>0</v>
      </c>
      <c r="D1268" s="488">
        <v>0</v>
      </c>
      <c r="E1268" s="493" t="str">
        <f t="shared" si="59"/>
        <v/>
      </c>
      <c r="F1268" s="278" t="str">
        <f t="shared" si="60"/>
        <v>否</v>
      </c>
      <c r="G1268" s="479" t="str">
        <f t="shared" si="61"/>
        <v>项</v>
      </c>
    </row>
    <row r="1269" ht="44.1" customHeight="1" spans="1:7">
      <c r="A1269" s="485">
        <v>22402</v>
      </c>
      <c r="B1269" s="303" t="s">
        <v>1069</v>
      </c>
      <c r="C1269" s="294">
        <v>774</v>
      </c>
      <c r="D1269" s="294">
        <v>1034</v>
      </c>
      <c r="E1269" s="492">
        <f t="shared" si="59"/>
        <v>0.3359</v>
      </c>
      <c r="F1269" s="278" t="str">
        <f t="shared" si="60"/>
        <v>是</v>
      </c>
      <c r="G1269" s="479" t="str">
        <f t="shared" si="61"/>
        <v>款</v>
      </c>
    </row>
    <row r="1270" ht="44.1" customHeight="1" spans="1:7">
      <c r="A1270" s="486">
        <v>2240201</v>
      </c>
      <c r="B1270" s="487" t="s">
        <v>139</v>
      </c>
      <c r="C1270" s="301">
        <v>774</v>
      </c>
      <c r="D1270" s="301">
        <v>884</v>
      </c>
      <c r="E1270" s="492">
        <f t="shared" si="59"/>
        <v>0.1421</v>
      </c>
      <c r="F1270" s="278" t="str">
        <f t="shared" si="60"/>
        <v>是</v>
      </c>
      <c r="G1270" s="479" t="str">
        <f t="shared" si="61"/>
        <v>项</v>
      </c>
    </row>
    <row r="1271" ht="36" hidden="1" customHeight="1" spans="1:7">
      <c r="A1271" s="486">
        <v>2240202</v>
      </c>
      <c r="B1271" s="487" t="s">
        <v>140</v>
      </c>
      <c r="C1271" s="488">
        <v>0</v>
      </c>
      <c r="D1271" s="488">
        <v>0</v>
      </c>
      <c r="E1271" s="493" t="str">
        <f t="shared" si="59"/>
        <v/>
      </c>
      <c r="F1271" s="278" t="str">
        <f t="shared" si="60"/>
        <v>否</v>
      </c>
      <c r="G1271" s="479" t="str">
        <f t="shared" si="61"/>
        <v>项</v>
      </c>
    </row>
    <row r="1272" ht="36" hidden="1" customHeight="1" spans="1:7">
      <c r="A1272" s="486">
        <v>2240203</v>
      </c>
      <c r="B1272" s="487" t="s">
        <v>141</v>
      </c>
      <c r="C1272" s="488">
        <v>0</v>
      </c>
      <c r="D1272" s="488">
        <v>0</v>
      </c>
      <c r="E1272" s="493" t="str">
        <f t="shared" si="59"/>
        <v/>
      </c>
      <c r="F1272" s="278" t="str">
        <f t="shared" si="60"/>
        <v>否</v>
      </c>
      <c r="G1272" s="479" t="str">
        <f t="shared" si="61"/>
        <v>项</v>
      </c>
    </row>
    <row r="1273" ht="44.1" customHeight="1" spans="1:7">
      <c r="A1273" s="486">
        <v>2240204</v>
      </c>
      <c r="B1273" s="487" t="s">
        <v>1070</v>
      </c>
      <c r="C1273" s="301">
        <v>0</v>
      </c>
      <c r="D1273" s="301">
        <v>150</v>
      </c>
      <c r="E1273" s="492" t="str">
        <f t="shared" si="59"/>
        <v/>
      </c>
      <c r="F1273" s="278" t="str">
        <f t="shared" si="60"/>
        <v>是</v>
      </c>
      <c r="G1273" s="479" t="str">
        <f t="shared" si="61"/>
        <v>项</v>
      </c>
    </row>
    <row r="1274" ht="44.1" hidden="1" customHeight="1" spans="1:7">
      <c r="A1274" s="495">
        <v>2240250</v>
      </c>
      <c r="B1274" s="487" t="s">
        <v>148</v>
      </c>
      <c r="C1274" s="488">
        <v>0</v>
      </c>
      <c r="D1274" s="488">
        <v>0</v>
      </c>
      <c r="E1274" s="493" t="str">
        <f t="shared" si="59"/>
        <v/>
      </c>
      <c r="F1274" s="278" t="str">
        <f t="shared" si="60"/>
        <v>否</v>
      </c>
      <c r="G1274" s="479" t="str">
        <f t="shared" si="61"/>
        <v>项</v>
      </c>
    </row>
    <row r="1275" ht="36" hidden="1" customHeight="1" spans="1:7">
      <c r="A1275" s="486">
        <v>2240299</v>
      </c>
      <c r="B1275" s="487" t="s">
        <v>1071</v>
      </c>
      <c r="C1275" s="488">
        <v>0</v>
      </c>
      <c r="D1275" s="488">
        <v>0</v>
      </c>
      <c r="E1275" s="493" t="str">
        <f t="shared" si="59"/>
        <v/>
      </c>
      <c r="F1275" s="278" t="str">
        <f t="shared" si="60"/>
        <v>否</v>
      </c>
      <c r="G1275" s="479" t="str">
        <f t="shared" si="61"/>
        <v>项</v>
      </c>
    </row>
    <row r="1276" ht="44.1" customHeight="1" spans="1:7">
      <c r="A1276" s="485">
        <v>22404</v>
      </c>
      <c r="B1276" s="303" t="s">
        <v>1072</v>
      </c>
      <c r="C1276" s="294">
        <v>0</v>
      </c>
      <c r="D1276" s="294">
        <v>80</v>
      </c>
      <c r="E1276" s="492" t="str">
        <f t="shared" si="59"/>
        <v/>
      </c>
      <c r="F1276" s="278" t="str">
        <f t="shared" si="60"/>
        <v>是</v>
      </c>
      <c r="G1276" s="479" t="str">
        <f t="shared" si="61"/>
        <v>款</v>
      </c>
    </row>
    <row r="1277" ht="36" hidden="1" customHeight="1" spans="1:7">
      <c r="A1277" s="486">
        <v>2240401</v>
      </c>
      <c r="B1277" s="487" t="s">
        <v>139</v>
      </c>
      <c r="C1277" s="488">
        <v>0</v>
      </c>
      <c r="D1277" s="488">
        <v>0</v>
      </c>
      <c r="E1277" s="493" t="str">
        <f t="shared" si="59"/>
        <v/>
      </c>
      <c r="F1277" s="278" t="str">
        <f t="shared" si="60"/>
        <v>否</v>
      </c>
      <c r="G1277" s="479" t="str">
        <f t="shared" si="61"/>
        <v>项</v>
      </c>
    </row>
    <row r="1278" ht="36" hidden="1" customHeight="1" spans="1:7">
      <c r="A1278" s="486">
        <v>2240402</v>
      </c>
      <c r="B1278" s="487" t="s">
        <v>140</v>
      </c>
      <c r="C1278" s="488">
        <v>0</v>
      </c>
      <c r="D1278" s="488">
        <v>0</v>
      </c>
      <c r="E1278" s="493" t="str">
        <f t="shared" si="59"/>
        <v/>
      </c>
      <c r="F1278" s="278" t="str">
        <f t="shared" si="60"/>
        <v>否</v>
      </c>
      <c r="G1278" s="479" t="str">
        <f t="shared" si="61"/>
        <v>项</v>
      </c>
    </row>
    <row r="1279" ht="36" hidden="1" customHeight="1" spans="1:7">
      <c r="A1279" s="486">
        <v>2240403</v>
      </c>
      <c r="B1279" s="487" t="s">
        <v>141</v>
      </c>
      <c r="C1279" s="488">
        <v>0</v>
      </c>
      <c r="D1279" s="488">
        <v>0</v>
      </c>
      <c r="E1279" s="493" t="str">
        <f t="shared" si="59"/>
        <v/>
      </c>
      <c r="F1279" s="278" t="str">
        <f t="shared" si="60"/>
        <v>否</v>
      </c>
      <c r="G1279" s="479" t="str">
        <f t="shared" si="61"/>
        <v>项</v>
      </c>
    </row>
    <row r="1280" ht="44.1" customHeight="1" spans="1:7">
      <c r="A1280" s="486">
        <v>2240404</v>
      </c>
      <c r="B1280" s="487" t="s">
        <v>1073</v>
      </c>
      <c r="C1280" s="301">
        <v>0</v>
      </c>
      <c r="D1280" s="301">
        <v>80</v>
      </c>
      <c r="E1280" s="492" t="str">
        <f t="shared" si="59"/>
        <v/>
      </c>
      <c r="F1280" s="278" t="str">
        <f t="shared" si="60"/>
        <v>是</v>
      </c>
      <c r="G1280" s="479" t="str">
        <f t="shared" si="61"/>
        <v>项</v>
      </c>
    </row>
    <row r="1281" ht="44.1" hidden="1" customHeight="1" spans="1:7">
      <c r="A1281" s="486">
        <v>2240405</v>
      </c>
      <c r="B1281" s="487" t="s">
        <v>1074</v>
      </c>
      <c r="C1281" s="488">
        <v>0</v>
      </c>
      <c r="D1281" s="488">
        <v>0</v>
      </c>
      <c r="E1281" s="493" t="str">
        <f t="shared" si="59"/>
        <v/>
      </c>
      <c r="F1281" s="278" t="str">
        <f t="shared" si="60"/>
        <v>否</v>
      </c>
      <c r="G1281" s="479" t="str">
        <f t="shared" si="61"/>
        <v>项</v>
      </c>
    </row>
    <row r="1282" ht="44.1" hidden="1" customHeight="1" spans="1:7">
      <c r="A1282" s="486">
        <v>2240450</v>
      </c>
      <c r="B1282" s="487" t="s">
        <v>148</v>
      </c>
      <c r="C1282" s="488">
        <v>0</v>
      </c>
      <c r="D1282" s="488">
        <v>0</v>
      </c>
      <c r="E1282" s="493" t="str">
        <f t="shared" si="59"/>
        <v/>
      </c>
      <c r="F1282" s="278" t="str">
        <f t="shared" si="60"/>
        <v>否</v>
      </c>
      <c r="G1282" s="479" t="str">
        <f t="shared" si="61"/>
        <v>项</v>
      </c>
    </row>
    <row r="1283" ht="36" hidden="1" customHeight="1" spans="1:7">
      <c r="A1283" s="486">
        <v>2240499</v>
      </c>
      <c r="B1283" s="487" t="s">
        <v>1075</v>
      </c>
      <c r="C1283" s="488">
        <v>0</v>
      </c>
      <c r="D1283" s="488">
        <v>0</v>
      </c>
      <c r="E1283" s="493" t="str">
        <f t="shared" si="59"/>
        <v/>
      </c>
      <c r="F1283" s="278" t="str">
        <f t="shared" si="60"/>
        <v>否</v>
      </c>
      <c r="G1283" s="479" t="str">
        <f t="shared" si="61"/>
        <v>项</v>
      </c>
    </row>
    <row r="1284" ht="44.1" customHeight="1" spans="1:7">
      <c r="A1284" s="485">
        <v>22405</v>
      </c>
      <c r="B1284" s="303" t="s">
        <v>1076</v>
      </c>
      <c r="C1284" s="294">
        <v>125</v>
      </c>
      <c r="D1284" s="294">
        <v>131</v>
      </c>
      <c r="E1284" s="492">
        <f t="shared" ref="E1284:E1324" si="62">IF(C1284&gt;0,D1284/C1284-1,IF(C1284&lt;0,-(D1284/C1284-1),""))</f>
        <v>0.048</v>
      </c>
      <c r="F1284" s="278" t="str">
        <f t="shared" ref="F1284:F1324" si="63">IF(LEN(A1284)=3,"是",IF(B1284&lt;&gt;"",IF(SUM(C1284:D1284)&lt;&gt;0,"是","否"),"是"))</f>
        <v>是</v>
      </c>
      <c r="G1284" s="479" t="str">
        <f t="shared" si="61"/>
        <v>款</v>
      </c>
    </row>
    <row r="1285" ht="36" hidden="1" customHeight="1" spans="1:7">
      <c r="A1285" s="486">
        <v>2240501</v>
      </c>
      <c r="B1285" s="487" t="s">
        <v>139</v>
      </c>
      <c r="C1285" s="488">
        <v>0</v>
      </c>
      <c r="D1285" s="488">
        <v>0</v>
      </c>
      <c r="E1285" s="493" t="str">
        <f t="shared" si="62"/>
        <v/>
      </c>
      <c r="F1285" s="278" t="str">
        <f t="shared" si="63"/>
        <v>否</v>
      </c>
      <c r="G1285" s="479" t="str">
        <f t="shared" si="61"/>
        <v>项</v>
      </c>
    </row>
    <row r="1286" ht="36" hidden="1" customHeight="1" spans="1:7">
      <c r="A1286" s="486">
        <v>2240502</v>
      </c>
      <c r="B1286" s="487" t="s">
        <v>140</v>
      </c>
      <c r="C1286" s="488">
        <v>0</v>
      </c>
      <c r="D1286" s="488">
        <v>0</v>
      </c>
      <c r="E1286" s="493" t="str">
        <f t="shared" si="62"/>
        <v/>
      </c>
      <c r="F1286" s="278" t="str">
        <f t="shared" si="63"/>
        <v>否</v>
      </c>
      <c r="G1286" s="479" t="str">
        <f t="shared" si="61"/>
        <v>项</v>
      </c>
    </row>
    <row r="1287" ht="36" hidden="1" customHeight="1" spans="1:7">
      <c r="A1287" s="486">
        <v>2240503</v>
      </c>
      <c r="B1287" s="487" t="s">
        <v>141</v>
      </c>
      <c r="C1287" s="488">
        <v>0</v>
      </c>
      <c r="D1287" s="488">
        <v>0</v>
      </c>
      <c r="E1287" s="493" t="str">
        <f t="shared" si="62"/>
        <v/>
      </c>
      <c r="F1287" s="278" t="str">
        <f t="shared" si="63"/>
        <v>否</v>
      </c>
      <c r="G1287" s="479" t="str">
        <f t="shared" si="61"/>
        <v>项</v>
      </c>
    </row>
    <row r="1288" ht="36" hidden="1" customHeight="1" spans="1:7">
      <c r="A1288" s="486">
        <v>2240504</v>
      </c>
      <c r="B1288" s="487" t="s">
        <v>1077</v>
      </c>
      <c r="C1288" s="488">
        <v>0</v>
      </c>
      <c r="D1288" s="488">
        <v>0</v>
      </c>
      <c r="E1288" s="493" t="str">
        <f t="shared" si="62"/>
        <v/>
      </c>
      <c r="F1288" s="278" t="str">
        <f t="shared" si="63"/>
        <v>否</v>
      </c>
      <c r="G1288" s="479" t="str">
        <f t="shared" si="61"/>
        <v>项</v>
      </c>
    </row>
    <row r="1289" ht="44.1" customHeight="1" spans="1:7">
      <c r="A1289" s="486">
        <v>2240505</v>
      </c>
      <c r="B1289" s="487" t="s">
        <v>1078</v>
      </c>
      <c r="C1289" s="301">
        <v>0</v>
      </c>
      <c r="D1289" s="301">
        <v>6</v>
      </c>
      <c r="E1289" s="492" t="str">
        <f t="shared" si="62"/>
        <v/>
      </c>
      <c r="F1289" s="278" t="str">
        <f t="shared" si="63"/>
        <v>是</v>
      </c>
      <c r="G1289" s="479" t="str">
        <f t="shared" si="61"/>
        <v>项</v>
      </c>
    </row>
    <row r="1290" ht="36" hidden="1" customHeight="1" spans="1:7">
      <c r="A1290" s="486">
        <v>2240506</v>
      </c>
      <c r="B1290" s="487" t="s">
        <v>1079</v>
      </c>
      <c r="C1290" s="488">
        <v>0</v>
      </c>
      <c r="D1290" s="488">
        <v>0</v>
      </c>
      <c r="E1290" s="493" t="str">
        <f t="shared" si="62"/>
        <v/>
      </c>
      <c r="F1290" s="278" t="str">
        <f t="shared" si="63"/>
        <v>否</v>
      </c>
      <c r="G1290" s="479" t="str">
        <f t="shared" si="61"/>
        <v>项</v>
      </c>
    </row>
    <row r="1291" ht="36" hidden="1" customHeight="1" spans="1:7">
      <c r="A1291" s="486">
        <v>2240507</v>
      </c>
      <c r="B1291" s="487" t="s">
        <v>1080</v>
      </c>
      <c r="C1291" s="488">
        <v>0</v>
      </c>
      <c r="D1291" s="488">
        <v>0</v>
      </c>
      <c r="E1291" s="493" t="str">
        <f t="shared" si="62"/>
        <v/>
      </c>
      <c r="F1291" s="278" t="str">
        <f t="shared" si="63"/>
        <v>否</v>
      </c>
      <c r="G1291" s="479" t="str">
        <f t="shared" si="61"/>
        <v>项</v>
      </c>
    </row>
    <row r="1292" ht="36" hidden="1" customHeight="1" spans="1:7">
      <c r="A1292" s="486">
        <v>2240508</v>
      </c>
      <c r="B1292" s="487" t="s">
        <v>1081</v>
      </c>
      <c r="C1292" s="488">
        <v>0</v>
      </c>
      <c r="D1292" s="488">
        <v>0</v>
      </c>
      <c r="E1292" s="493" t="str">
        <f t="shared" si="62"/>
        <v/>
      </c>
      <c r="F1292" s="278" t="str">
        <f t="shared" si="63"/>
        <v>否</v>
      </c>
      <c r="G1292" s="479" t="str">
        <f t="shared" si="61"/>
        <v>项</v>
      </c>
    </row>
    <row r="1293" ht="36" hidden="1" customHeight="1" spans="1:7">
      <c r="A1293" s="486">
        <v>2240509</v>
      </c>
      <c r="B1293" s="487" t="s">
        <v>1082</v>
      </c>
      <c r="C1293" s="488">
        <v>0</v>
      </c>
      <c r="D1293" s="488">
        <v>0</v>
      </c>
      <c r="E1293" s="493" t="str">
        <f t="shared" si="62"/>
        <v/>
      </c>
      <c r="F1293" s="278" t="str">
        <f t="shared" si="63"/>
        <v>否</v>
      </c>
      <c r="G1293" s="479" t="str">
        <f t="shared" si="61"/>
        <v>项</v>
      </c>
    </row>
    <row r="1294" ht="36" hidden="1" customHeight="1" spans="1:7">
      <c r="A1294" s="486">
        <v>2240510</v>
      </c>
      <c r="B1294" s="487" t="s">
        <v>1083</v>
      </c>
      <c r="C1294" s="488">
        <v>0</v>
      </c>
      <c r="D1294" s="488">
        <v>0</v>
      </c>
      <c r="E1294" s="493" t="str">
        <f t="shared" si="62"/>
        <v/>
      </c>
      <c r="F1294" s="278" t="str">
        <f t="shared" si="63"/>
        <v>否</v>
      </c>
      <c r="G1294" s="479" t="str">
        <f t="shared" si="61"/>
        <v>项</v>
      </c>
    </row>
    <row r="1295" ht="44.1" customHeight="1" spans="1:7">
      <c r="A1295" s="486">
        <v>2240550</v>
      </c>
      <c r="B1295" s="487" t="s">
        <v>1084</v>
      </c>
      <c r="C1295" s="301">
        <v>125</v>
      </c>
      <c r="D1295" s="301">
        <v>125</v>
      </c>
      <c r="E1295" s="492">
        <f t="shared" si="62"/>
        <v>0</v>
      </c>
      <c r="F1295" s="278" t="str">
        <f t="shared" si="63"/>
        <v>是</v>
      </c>
      <c r="G1295" s="479" t="str">
        <f t="shared" si="61"/>
        <v>项</v>
      </c>
    </row>
    <row r="1296" ht="44.1" hidden="1" customHeight="1" spans="1:7">
      <c r="A1296" s="486">
        <v>2240599</v>
      </c>
      <c r="B1296" s="487" t="s">
        <v>1085</v>
      </c>
      <c r="C1296" s="488">
        <v>0</v>
      </c>
      <c r="D1296" s="488">
        <v>0</v>
      </c>
      <c r="E1296" s="493" t="str">
        <f t="shared" si="62"/>
        <v/>
      </c>
      <c r="F1296" s="278" t="str">
        <f t="shared" si="63"/>
        <v>否</v>
      </c>
      <c r="G1296" s="479" t="str">
        <f t="shared" si="61"/>
        <v>项</v>
      </c>
    </row>
    <row r="1297" ht="44.1" customHeight="1" spans="1:7">
      <c r="A1297" s="485">
        <v>22406</v>
      </c>
      <c r="B1297" s="303" t="s">
        <v>1086</v>
      </c>
      <c r="C1297" s="294">
        <v>1639</v>
      </c>
      <c r="D1297" s="294">
        <v>1129</v>
      </c>
      <c r="E1297" s="492">
        <f t="shared" si="62"/>
        <v>-0.3112</v>
      </c>
      <c r="F1297" s="278" t="str">
        <f t="shared" si="63"/>
        <v>是</v>
      </c>
      <c r="G1297" s="479" t="str">
        <f t="shared" si="61"/>
        <v>款</v>
      </c>
    </row>
    <row r="1298" ht="44.1" customHeight="1" spans="1:7">
      <c r="A1298" s="486">
        <v>2240601</v>
      </c>
      <c r="B1298" s="487" t="s">
        <v>1087</v>
      </c>
      <c r="C1298" s="301">
        <v>1639</v>
      </c>
      <c r="D1298" s="301">
        <v>1120</v>
      </c>
      <c r="E1298" s="492">
        <f t="shared" si="62"/>
        <v>-0.3167</v>
      </c>
      <c r="F1298" s="278" t="str">
        <f t="shared" si="63"/>
        <v>是</v>
      </c>
      <c r="G1298" s="479" t="str">
        <f t="shared" si="61"/>
        <v>项</v>
      </c>
    </row>
    <row r="1299" ht="36" hidden="1" customHeight="1" spans="1:7">
      <c r="A1299" s="486">
        <v>2240602</v>
      </c>
      <c r="B1299" s="487" t="s">
        <v>1088</v>
      </c>
      <c r="C1299" s="488">
        <v>0</v>
      </c>
      <c r="D1299" s="488">
        <v>0</v>
      </c>
      <c r="E1299" s="493" t="str">
        <f t="shared" si="62"/>
        <v/>
      </c>
      <c r="F1299" s="278" t="str">
        <f t="shared" si="63"/>
        <v>否</v>
      </c>
      <c r="G1299" s="479" t="str">
        <f t="shared" si="61"/>
        <v>项</v>
      </c>
    </row>
    <row r="1300" ht="44.1" customHeight="1" spans="1:7">
      <c r="A1300" s="486">
        <v>2240699</v>
      </c>
      <c r="B1300" s="487" t="s">
        <v>1089</v>
      </c>
      <c r="C1300" s="301">
        <v>0</v>
      </c>
      <c r="D1300" s="301">
        <v>9</v>
      </c>
      <c r="E1300" s="492" t="str">
        <f t="shared" si="62"/>
        <v/>
      </c>
      <c r="F1300" s="278" t="str">
        <f t="shared" si="63"/>
        <v>是</v>
      </c>
      <c r="G1300" s="479" t="str">
        <f t="shared" si="61"/>
        <v>项</v>
      </c>
    </row>
    <row r="1301" ht="36" customHeight="1" spans="1:7">
      <c r="A1301" s="485">
        <v>22407</v>
      </c>
      <c r="B1301" s="303" t="s">
        <v>1090</v>
      </c>
      <c r="C1301" s="294">
        <v>1045</v>
      </c>
      <c r="D1301" s="294">
        <v>519</v>
      </c>
      <c r="E1301" s="492">
        <f t="shared" si="62"/>
        <v>-0.5033</v>
      </c>
      <c r="F1301" s="278" t="str">
        <f t="shared" si="63"/>
        <v>是</v>
      </c>
      <c r="G1301" s="479" t="str">
        <f t="shared" si="61"/>
        <v>款</v>
      </c>
    </row>
    <row r="1302" ht="36" customHeight="1" spans="1:7">
      <c r="A1302" s="486">
        <v>2240703</v>
      </c>
      <c r="B1302" s="487" t="s">
        <v>1091</v>
      </c>
      <c r="C1302" s="301">
        <v>1045</v>
      </c>
      <c r="D1302" s="301">
        <v>517</v>
      </c>
      <c r="E1302" s="492">
        <f t="shared" si="62"/>
        <v>-0.5053</v>
      </c>
      <c r="F1302" s="278" t="str">
        <f t="shared" si="63"/>
        <v>是</v>
      </c>
      <c r="G1302" s="479" t="str">
        <f t="shared" si="61"/>
        <v>项</v>
      </c>
    </row>
    <row r="1303" ht="36" customHeight="1" spans="1:7">
      <c r="A1303" s="486">
        <v>2240704</v>
      </c>
      <c r="B1303" s="487" t="s">
        <v>1092</v>
      </c>
      <c r="C1303" s="301">
        <v>0</v>
      </c>
      <c r="D1303" s="301">
        <v>2</v>
      </c>
      <c r="E1303" s="492" t="str">
        <f t="shared" si="62"/>
        <v/>
      </c>
      <c r="F1303" s="278" t="str">
        <f t="shared" si="63"/>
        <v>是</v>
      </c>
      <c r="G1303" s="479" t="str">
        <f t="shared" si="61"/>
        <v>项</v>
      </c>
    </row>
    <row r="1304" ht="36" hidden="1" customHeight="1" spans="1:7">
      <c r="A1304" s="486">
        <v>2240799</v>
      </c>
      <c r="B1304" s="487" t="s">
        <v>1093</v>
      </c>
      <c r="C1304" s="488">
        <v>0</v>
      </c>
      <c r="D1304" s="488">
        <v>0</v>
      </c>
      <c r="E1304" s="493" t="str">
        <f t="shared" si="62"/>
        <v/>
      </c>
      <c r="F1304" s="278" t="str">
        <f t="shared" si="63"/>
        <v>否</v>
      </c>
      <c r="G1304" s="479" t="str">
        <f t="shared" si="61"/>
        <v>项</v>
      </c>
    </row>
    <row r="1305" ht="44.1" customHeight="1" spans="1:7">
      <c r="A1305" s="485">
        <v>22499</v>
      </c>
      <c r="B1305" s="303" t="s">
        <v>1094</v>
      </c>
      <c r="C1305" s="294">
        <v>116</v>
      </c>
      <c r="D1305" s="294">
        <v>20</v>
      </c>
      <c r="E1305" s="492">
        <f t="shared" si="62"/>
        <v>-0.8276</v>
      </c>
      <c r="F1305" s="278" t="str">
        <f t="shared" si="63"/>
        <v>是</v>
      </c>
      <c r="G1305" s="479" t="str">
        <f t="shared" si="61"/>
        <v>款</v>
      </c>
    </row>
    <row r="1306" ht="44.1" customHeight="1" spans="1:7">
      <c r="A1306" s="501">
        <v>2249999</v>
      </c>
      <c r="B1306" s="487" t="s">
        <v>1094</v>
      </c>
      <c r="C1306" s="301">
        <v>116</v>
      </c>
      <c r="D1306" s="301">
        <v>20</v>
      </c>
      <c r="E1306" s="492">
        <f t="shared" si="62"/>
        <v>-0.8276</v>
      </c>
      <c r="F1306" s="278" t="str">
        <f t="shared" si="63"/>
        <v>是</v>
      </c>
      <c r="G1306" s="479" t="str">
        <f t="shared" si="61"/>
        <v>项</v>
      </c>
    </row>
    <row r="1307" ht="44.1" hidden="1" customHeight="1" spans="1:7">
      <c r="A1307" s="217" t="s">
        <v>1095</v>
      </c>
      <c r="B1307" s="497" t="s">
        <v>275</v>
      </c>
      <c r="C1307" s="498">
        <v>0</v>
      </c>
      <c r="D1307" s="498">
        <v>0</v>
      </c>
      <c r="E1307" s="493" t="str">
        <f t="shared" si="62"/>
        <v/>
      </c>
      <c r="F1307" s="278" t="str">
        <f t="shared" si="63"/>
        <v>否</v>
      </c>
      <c r="G1307" s="479" t="str">
        <f t="shared" si="61"/>
        <v>项</v>
      </c>
    </row>
    <row r="1308" s="478" customFormat="1" ht="44.1" customHeight="1" spans="1:7">
      <c r="A1308" s="485">
        <v>227</v>
      </c>
      <c r="B1308" s="217" t="s">
        <v>113</v>
      </c>
      <c r="C1308" s="294">
        <v>3223</v>
      </c>
      <c r="D1308" s="294">
        <v>3511</v>
      </c>
      <c r="E1308" s="492">
        <f t="shared" si="62"/>
        <v>0.0894</v>
      </c>
      <c r="F1308" s="278" t="str">
        <f t="shared" si="63"/>
        <v>是</v>
      </c>
      <c r="G1308" s="479" t="str">
        <f t="shared" si="61"/>
        <v>类</v>
      </c>
    </row>
    <row r="1309" ht="44.1" customHeight="1" spans="1:7">
      <c r="A1309" s="485">
        <v>232</v>
      </c>
      <c r="B1309" s="217" t="s">
        <v>115</v>
      </c>
      <c r="C1309" s="294">
        <v>5016</v>
      </c>
      <c r="D1309" s="294">
        <v>5096</v>
      </c>
      <c r="E1309" s="492">
        <f t="shared" si="62"/>
        <v>0.0159</v>
      </c>
      <c r="F1309" s="278" t="str">
        <f t="shared" si="63"/>
        <v>是</v>
      </c>
      <c r="G1309" s="479" t="str">
        <f t="shared" si="61"/>
        <v>类</v>
      </c>
    </row>
    <row r="1310" ht="44.1" customHeight="1" spans="1:7">
      <c r="A1310" s="485">
        <v>23203</v>
      </c>
      <c r="B1310" s="303" t="s">
        <v>1096</v>
      </c>
      <c r="C1310" s="294">
        <v>5016</v>
      </c>
      <c r="D1310" s="294">
        <v>5096</v>
      </c>
      <c r="E1310" s="492">
        <f t="shared" si="62"/>
        <v>0.0159</v>
      </c>
      <c r="F1310" s="278" t="str">
        <f t="shared" si="63"/>
        <v>是</v>
      </c>
      <c r="G1310" s="479" t="str">
        <f t="shared" si="61"/>
        <v>款</v>
      </c>
    </row>
    <row r="1311" ht="44.1" customHeight="1" spans="1:7">
      <c r="A1311" s="486">
        <v>2320301</v>
      </c>
      <c r="B1311" s="487" t="s">
        <v>1097</v>
      </c>
      <c r="C1311" s="301">
        <v>5016</v>
      </c>
      <c r="D1311" s="301">
        <v>4940</v>
      </c>
      <c r="E1311" s="492">
        <f t="shared" si="62"/>
        <v>-0.0152</v>
      </c>
      <c r="F1311" s="278" t="str">
        <f t="shared" si="63"/>
        <v>是</v>
      </c>
      <c r="G1311" s="479" t="str">
        <f t="shared" si="61"/>
        <v>项</v>
      </c>
    </row>
    <row r="1312" ht="44.1" customHeight="1" spans="1:7">
      <c r="A1312" s="486">
        <v>2320302</v>
      </c>
      <c r="B1312" s="487" t="s">
        <v>1098</v>
      </c>
      <c r="C1312" s="301">
        <v>0</v>
      </c>
      <c r="D1312" s="301">
        <v>6</v>
      </c>
      <c r="E1312" s="492" t="str">
        <f t="shared" si="62"/>
        <v/>
      </c>
      <c r="F1312" s="278" t="str">
        <f t="shared" si="63"/>
        <v>是</v>
      </c>
      <c r="G1312" s="479" t="str">
        <f t="shared" si="61"/>
        <v>项</v>
      </c>
    </row>
    <row r="1313" ht="44.1" customHeight="1" spans="1:7">
      <c r="A1313" s="486">
        <v>2320303</v>
      </c>
      <c r="B1313" s="487" t="s">
        <v>1099</v>
      </c>
      <c r="C1313" s="301">
        <v>0</v>
      </c>
      <c r="D1313" s="301">
        <v>150</v>
      </c>
      <c r="E1313" s="492" t="str">
        <f t="shared" si="62"/>
        <v/>
      </c>
      <c r="F1313" s="278" t="str">
        <f t="shared" si="63"/>
        <v>是</v>
      </c>
      <c r="G1313" s="479" t="str">
        <f t="shared" si="61"/>
        <v>项</v>
      </c>
    </row>
    <row r="1314" ht="36" hidden="1" customHeight="1" spans="1:7">
      <c r="A1314" s="495">
        <v>2320399</v>
      </c>
      <c r="B1314" s="487" t="s">
        <v>1100</v>
      </c>
      <c r="C1314" s="488">
        <v>0</v>
      </c>
      <c r="D1314" s="488">
        <v>0</v>
      </c>
      <c r="E1314" s="493" t="str">
        <f t="shared" si="62"/>
        <v/>
      </c>
      <c r="F1314" s="278" t="str">
        <f t="shared" si="63"/>
        <v>否</v>
      </c>
      <c r="G1314" s="479" t="str">
        <f t="shared" si="61"/>
        <v>项</v>
      </c>
    </row>
    <row r="1315" ht="44.1" hidden="1" customHeight="1" spans="1:7">
      <c r="A1315" s="506" t="s">
        <v>1101</v>
      </c>
      <c r="B1315" s="497" t="s">
        <v>275</v>
      </c>
      <c r="C1315" s="498">
        <v>0</v>
      </c>
      <c r="D1315" s="498">
        <v>0</v>
      </c>
      <c r="E1315" s="493" t="str">
        <f t="shared" si="62"/>
        <v/>
      </c>
      <c r="F1315" s="278" t="str">
        <f t="shared" si="63"/>
        <v>否</v>
      </c>
      <c r="G1315" s="479" t="str">
        <f t="shared" si="61"/>
        <v>项</v>
      </c>
    </row>
    <row r="1316" ht="44.1" customHeight="1" spans="1:7">
      <c r="A1316" s="485">
        <v>233</v>
      </c>
      <c r="B1316" s="217" t="s">
        <v>117</v>
      </c>
      <c r="C1316" s="294">
        <v>6</v>
      </c>
      <c r="D1316" s="294">
        <v>53</v>
      </c>
      <c r="E1316" s="492">
        <f t="shared" si="62"/>
        <v>7.8333</v>
      </c>
      <c r="F1316" s="278" t="str">
        <f t="shared" si="63"/>
        <v>是</v>
      </c>
      <c r="G1316" s="479" t="str">
        <f t="shared" si="61"/>
        <v>类</v>
      </c>
    </row>
    <row r="1317" ht="44.1" customHeight="1" spans="1:7">
      <c r="A1317" s="485">
        <v>23303</v>
      </c>
      <c r="B1317" s="303" t="s">
        <v>1102</v>
      </c>
      <c r="C1317" s="294">
        <v>6</v>
      </c>
      <c r="D1317" s="294">
        <v>53</v>
      </c>
      <c r="E1317" s="492">
        <f t="shared" si="62"/>
        <v>7.8333</v>
      </c>
      <c r="F1317" s="278" t="str">
        <f t="shared" si="63"/>
        <v>是</v>
      </c>
      <c r="G1317" s="479" t="str">
        <f t="shared" si="61"/>
        <v>款</v>
      </c>
    </row>
    <row r="1318" ht="44.1" customHeight="1" spans="1:7">
      <c r="A1318" s="495">
        <v>2330301</v>
      </c>
      <c r="B1318" s="487" t="s">
        <v>1102</v>
      </c>
      <c r="C1318" s="301">
        <v>6</v>
      </c>
      <c r="D1318" s="301">
        <v>53</v>
      </c>
      <c r="E1318" s="492">
        <f t="shared" si="62"/>
        <v>7.8333</v>
      </c>
      <c r="F1318" s="278" t="str">
        <f t="shared" si="63"/>
        <v>是</v>
      </c>
      <c r="G1318" s="479" t="str">
        <f t="shared" si="61"/>
        <v>项</v>
      </c>
    </row>
    <row r="1319" ht="44.1" customHeight="1" spans="1:7">
      <c r="A1319" s="485">
        <v>229</v>
      </c>
      <c r="B1319" s="217" t="s">
        <v>119</v>
      </c>
      <c r="C1319" s="294">
        <v>21319</v>
      </c>
      <c r="D1319" s="294">
        <v>33380</v>
      </c>
      <c r="E1319" s="518">
        <f t="shared" si="62"/>
        <v>0.5657</v>
      </c>
      <c r="F1319" s="278" t="str">
        <f t="shared" si="63"/>
        <v>是</v>
      </c>
      <c r="G1319" s="479" t="str">
        <f t="shared" si="61"/>
        <v>类</v>
      </c>
    </row>
    <row r="1320" ht="44.1" hidden="1" customHeight="1" spans="1:7">
      <c r="A1320" s="485">
        <v>22902</v>
      </c>
      <c r="B1320" s="303" t="s">
        <v>1103</v>
      </c>
      <c r="C1320" s="309"/>
      <c r="D1320" s="296"/>
      <c r="E1320" s="493" t="str">
        <f t="shared" si="62"/>
        <v/>
      </c>
      <c r="F1320" s="278" t="str">
        <f t="shared" si="63"/>
        <v>否</v>
      </c>
      <c r="G1320" s="479" t="str">
        <f t="shared" si="61"/>
        <v>款</v>
      </c>
    </row>
    <row r="1321" ht="44.1" customHeight="1" spans="1:7">
      <c r="A1321" s="485">
        <v>22999</v>
      </c>
      <c r="B1321" s="303" t="s">
        <v>959</v>
      </c>
      <c r="C1321" s="306">
        <v>21319</v>
      </c>
      <c r="D1321" s="301">
        <v>33380</v>
      </c>
      <c r="E1321" s="492">
        <f t="shared" si="62"/>
        <v>0.5657</v>
      </c>
      <c r="F1321" s="278" t="str">
        <f t="shared" si="63"/>
        <v>是</v>
      </c>
      <c r="G1321" s="479" t="str">
        <f t="shared" si="61"/>
        <v>款</v>
      </c>
    </row>
    <row r="1322" ht="36" hidden="1" customHeight="1" spans="1:7">
      <c r="A1322" s="496" t="s">
        <v>1104</v>
      </c>
      <c r="B1322" s="497" t="s">
        <v>275</v>
      </c>
      <c r="C1322" s="498">
        <v>0</v>
      </c>
      <c r="D1322" s="312"/>
      <c r="E1322" s="493" t="str">
        <f t="shared" si="62"/>
        <v/>
      </c>
      <c r="F1322" s="278" t="str">
        <f t="shared" si="63"/>
        <v>否</v>
      </c>
      <c r="G1322" s="479" t="str">
        <f t="shared" si="61"/>
        <v>项</v>
      </c>
    </row>
    <row r="1323" ht="44.1" hidden="1" customHeight="1" spans="1:6">
      <c r="A1323" s="496"/>
      <c r="B1323" s="511"/>
      <c r="C1323" s="512"/>
      <c r="D1323" s="512"/>
      <c r="E1323" s="493" t="str">
        <f t="shared" si="62"/>
        <v/>
      </c>
      <c r="F1323" s="278" t="str">
        <f t="shared" si="63"/>
        <v>是</v>
      </c>
    </row>
    <row r="1324" ht="44.1" customHeight="1" spans="1:6">
      <c r="A1324" s="513"/>
      <c r="B1324" s="175" t="s">
        <v>1105</v>
      </c>
      <c r="C1324" s="256">
        <v>322558</v>
      </c>
      <c r="D1324" s="256">
        <v>351584</v>
      </c>
      <c r="E1324" s="518">
        <f t="shared" si="62"/>
        <v>0.09</v>
      </c>
      <c r="F1324" s="278" t="str">
        <f t="shared" si="63"/>
        <v>是</v>
      </c>
    </row>
    <row r="1325" ht="12" customHeight="1" spans="2:5">
      <c r="B1325" s="514"/>
      <c r="C1325" s="514"/>
      <c r="D1325" s="514"/>
      <c r="E1325" s="519"/>
    </row>
    <row r="1326" ht="39.9" customHeight="1" spans="2:5">
      <c r="B1326" s="515"/>
      <c r="C1326" s="515"/>
      <c r="D1326" s="515"/>
      <c r="E1326" s="520"/>
    </row>
    <row r="1327" spans="3:3">
      <c r="C1327" s="516"/>
    </row>
    <row r="1328" spans="3:3">
      <c r="C1328" s="517"/>
    </row>
    <row r="1329" spans="3:3">
      <c r="C1329" s="516"/>
    </row>
    <row r="1330" spans="3:3">
      <c r="C1330" s="516"/>
    </row>
    <row r="1331" spans="3:3">
      <c r="C1331" s="517"/>
    </row>
    <row r="1332" spans="3:3">
      <c r="C1332" s="516"/>
    </row>
    <row r="1333" spans="3:3">
      <c r="C1333" s="516"/>
    </row>
    <row r="1334" spans="3:3">
      <c r="C1334" s="516"/>
    </row>
    <row r="1335" spans="3:3">
      <c r="C1335" s="516"/>
    </row>
    <row r="1336" spans="3:3">
      <c r="C1336" s="517"/>
    </row>
    <row r="1337" spans="3:3">
      <c r="C1337" s="516"/>
    </row>
    <row r="1339" spans="5:5">
      <c r="E1339" s="480" t="str">
        <f>IF(C1322&lt;&gt;0,IF((D1322/C1322-1)&lt;-30%,"",IF((D1322/C1322-1)&gt;150%,"",D1322/C1322-1)),"")</f>
        <v/>
      </c>
    </row>
    <row r="1340" spans="5:5">
      <c r="E1340" s="480" t="str">
        <f>IF(C1322&lt;&gt;0,IF((D1322/C1322-1)&lt;-30%,"",IF((D1322/C1322-1)&gt;150%,"",D1322/C1322-1)),"")</f>
        <v/>
      </c>
    </row>
    <row r="1341" spans="5:5">
      <c r="E1341" s="480" t="str">
        <f>IF(C1322&lt;&gt;0,IF((D1322/C1322-1)&lt;-30%,"",IF((D1322/C1322-1)&gt;150%,"",D1322/C1322-1)),"")</f>
        <v/>
      </c>
    </row>
  </sheetData>
  <autoFilter xmlns:etc="http://www.wps.cn/officeDocument/2017/etCustomData" ref="A3:XFB1324" etc:filterBottomFollowUsedRange="0">
    <filterColumn colId="5">
      <customFilters>
        <customFilter operator="equal" val="是"/>
      </customFilters>
    </filterColumn>
    <extLst/>
  </autoFilter>
  <mergeCells count="2">
    <mergeCell ref="B1:E1"/>
    <mergeCell ref="B1326:E1326"/>
  </mergeCells>
  <conditionalFormatting sqref="F4:F1324">
    <cfRule type="cellIs" dxfId="2"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55" firstPageNumber="127" orientation="portrait" useFirstPageNumber="1" horizontalDpi="600"/>
  <headerFooter alignWithMargins="0">
    <oddFooter>&amp;C&amp;18- &amp;P -</oddFooter>
  </headerFooter>
  <rowBreaks count="16" manualBreakCount="16">
    <brk id="35" max="4" man="1"/>
    <brk id="68" max="4" man="1"/>
    <brk id="179" max="4" man="1"/>
    <brk id="275" max="4" man="1"/>
    <brk id="314" max="4" man="1"/>
    <brk id="408" max="4" man="1"/>
    <brk id="523" max="4" man="1"/>
    <brk id="590" max="4" man="1"/>
    <brk id="629" max="4" man="1"/>
    <brk id="725" max="4" man="1"/>
    <brk id="828" max="4" man="1"/>
    <brk id="852" max="4" man="1"/>
    <brk id="902" max="4" man="1"/>
    <brk id="962" max="4" man="1"/>
    <brk id="1308" max="4" man="1"/>
    <brk id="1327" max="16383" man="1"/>
  </rowBreaks>
  <colBreaks count="1" manualBreakCount="1">
    <brk id="5" max="1340"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00B0F0"/>
  </sheetPr>
  <dimension ref="A1:C34"/>
  <sheetViews>
    <sheetView showZeros="0" view="pageBreakPreview" zoomScaleNormal="100" workbookViewId="0">
      <selection activeCell="B4" sqref="B4:B34"/>
    </sheetView>
  </sheetViews>
  <sheetFormatPr defaultColWidth="9" defaultRowHeight="14.25" outlineLevelCol="2"/>
  <cols>
    <col min="1" max="1" width="79" customWidth="1"/>
    <col min="2" max="2" width="36.5" customWidth="1"/>
  </cols>
  <sheetData>
    <row r="1" ht="26" customHeight="1" spans="1:2">
      <c r="A1" s="461" t="s">
        <v>1106</v>
      </c>
      <c r="B1" s="461"/>
    </row>
    <row r="2" ht="20.1" customHeight="1" spans="1:2">
      <c r="A2" s="462"/>
      <c r="B2" s="463" t="s">
        <v>2</v>
      </c>
    </row>
    <row r="3" ht="24" customHeight="1" spans="1:2">
      <c r="A3" s="464" t="s">
        <v>1107</v>
      </c>
      <c r="B3" s="82" t="s">
        <v>6</v>
      </c>
    </row>
    <row r="4" ht="30" customHeight="1" spans="1:2">
      <c r="A4" s="465" t="s">
        <v>1108</v>
      </c>
      <c r="B4" s="466">
        <v>48964</v>
      </c>
    </row>
    <row r="5" ht="30" customHeight="1" spans="1:2">
      <c r="A5" s="467" t="s">
        <v>1109</v>
      </c>
      <c r="B5" s="468">
        <v>16269</v>
      </c>
    </row>
    <row r="6" ht="30" customHeight="1" spans="1:2">
      <c r="A6" s="467" t="s">
        <v>1110</v>
      </c>
      <c r="B6" s="468">
        <v>10563</v>
      </c>
    </row>
    <row r="7" ht="30" customHeight="1" spans="1:2">
      <c r="A7" s="467" t="s">
        <v>1111</v>
      </c>
      <c r="B7" s="468">
        <v>4942</v>
      </c>
    </row>
    <row r="8" ht="30" customHeight="1" spans="1:2">
      <c r="A8" s="467" t="s">
        <v>1112</v>
      </c>
      <c r="B8" s="468">
        <v>17190</v>
      </c>
    </row>
    <row r="9" ht="30" customHeight="1" spans="1:2">
      <c r="A9" s="465" t="s">
        <v>1113</v>
      </c>
      <c r="B9" s="466">
        <v>6537</v>
      </c>
    </row>
    <row r="10" ht="30" customHeight="1" spans="1:2">
      <c r="A10" s="467" t="s">
        <v>1114</v>
      </c>
      <c r="B10" s="469">
        <v>2692</v>
      </c>
    </row>
    <row r="11" ht="30" customHeight="1" spans="1:2">
      <c r="A11" s="467" t="s">
        <v>1115</v>
      </c>
      <c r="B11" s="469">
        <v>494</v>
      </c>
    </row>
    <row r="12" ht="30" customHeight="1" spans="1:2">
      <c r="A12" s="467" t="s">
        <v>1116</v>
      </c>
      <c r="B12" s="469">
        <v>26</v>
      </c>
    </row>
    <row r="13" ht="30" customHeight="1" spans="1:2">
      <c r="A13" s="467" t="s">
        <v>1117</v>
      </c>
      <c r="B13" s="469">
        <v>1</v>
      </c>
    </row>
    <row r="14" ht="30" customHeight="1" spans="1:2">
      <c r="A14" s="467" t="s">
        <v>1118</v>
      </c>
      <c r="B14" s="469">
        <v>2798</v>
      </c>
    </row>
    <row r="15" ht="30" customHeight="1" spans="1:2">
      <c r="A15" s="467" t="s">
        <v>1119</v>
      </c>
      <c r="B15" s="469">
        <v>80</v>
      </c>
    </row>
    <row r="16" ht="30" customHeight="1" spans="1:2">
      <c r="A16" s="467" t="s">
        <v>1120</v>
      </c>
      <c r="B16" s="469"/>
    </row>
    <row r="17" ht="30" customHeight="1" spans="1:2">
      <c r="A17" s="467" t="s">
        <v>1121</v>
      </c>
      <c r="B17" s="469">
        <v>349</v>
      </c>
    </row>
    <row r="18" ht="30" customHeight="1" spans="1:2">
      <c r="A18" s="467" t="s">
        <v>1122</v>
      </c>
      <c r="B18" s="469">
        <v>21</v>
      </c>
    </row>
    <row r="19" ht="30" customHeight="1" spans="1:2">
      <c r="A19" s="467" t="s">
        <v>1123</v>
      </c>
      <c r="B19" s="469">
        <v>76</v>
      </c>
    </row>
    <row r="20" ht="30" customHeight="1" spans="1:2">
      <c r="A20" s="465" t="s">
        <v>1124</v>
      </c>
      <c r="B20" s="466">
        <v>110</v>
      </c>
    </row>
    <row r="21" ht="30" customHeight="1" spans="1:2">
      <c r="A21" s="467" t="s">
        <v>1125</v>
      </c>
      <c r="B21" s="470">
        <v>110</v>
      </c>
    </row>
    <row r="22" ht="30" customHeight="1" spans="1:2">
      <c r="A22" s="465" t="s">
        <v>1126</v>
      </c>
      <c r="B22" s="466">
        <v>88152</v>
      </c>
    </row>
    <row r="23" ht="30" customHeight="1" spans="1:2">
      <c r="A23" s="467" t="s">
        <v>1127</v>
      </c>
      <c r="B23" s="470">
        <v>86015</v>
      </c>
    </row>
    <row r="24" ht="30" customHeight="1" spans="1:2">
      <c r="A24" s="467" t="s">
        <v>1128</v>
      </c>
      <c r="B24" s="468">
        <v>2137</v>
      </c>
    </row>
    <row r="25" ht="30" customHeight="1" spans="1:2">
      <c r="A25" s="465" t="s">
        <v>1129</v>
      </c>
      <c r="B25" s="466">
        <v>86</v>
      </c>
    </row>
    <row r="26" ht="30" customHeight="1" spans="1:2">
      <c r="A26" s="467" t="s">
        <v>1130</v>
      </c>
      <c r="B26" s="470">
        <v>86</v>
      </c>
    </row>
    <row r="27" ht="30" customHeight="1" spans="1:2">
      <c r="A27" s="465" t="s">
        <v>1131</v>
      </c>
      <c r="B27" s="466">
        <v>11502</v>
      </c>
    </row>
    <row r="28" ht="30" customHeight="1" spans="1:2">
      <c r="A28" s="467" t="s">
        <v>1132</v>
      </c>
      <c r="B28" s="469">
        <v>5283</v>
      </c>
    </row>
    <row r="29" ht="25" customHeight="1" spans="1:2">
      <c r="A29" s="467" t="s">
        <v>1133</v>
      </c>
      <c r="B29" s="469">
        <v>1616</v>
      </c>
    </row>
    <row r="30" ht="25" customHeight="1" spans="1:2">
      <c r="A30" s="467" t="s">
        <v>1134</v>
      </c>
      <c r="B30" s="469">
        <v>4403</v>
      </c>
    </row>
    <row r="31" ht="25" customHeight="1" spans="1:3">
      <c r="A31" s="467" t="s">
        <v>1135</v>
      </c>
      <c r="B31" s="469">
        <v>200</v>
      </c>
      <c r="C31">
        <f>SUM(C4:C30)</f>
        <v>0</v>
      </c>
    </row>
    <row r="32" ht="30" customHeight="1" spans="1:2">
      <c r="A32" s="471" t="s">
        <v>1136</v>
      </c>
      <c r="B32" s="466">
        <v>3057</v>
      </c>
    </row>
    <row r="33" ht="30" customHeight="1" spans="1:2">
      <c r="A33" s="472" t="s">
        <v>1137</v>
      </c>
      <c r="B33" s="469">
        <v>3057</v>
      </c>
    </row>
    <row r="34" ht="30" customHeight="1" spans="1:2">
      <c r="A34" s="473" t="s">
        <v>1138</v>
      </c>
      <c r="B34" s="466">
        <v>158408</v>
      </c>
    </row>
  </sheetData>
  <autoFilter xmlns:etc="http://www.wps.cn/officeDocument/2017/etCustomData" ref="A3:B34" etc:filterBottomFollowUsedRange="0">
    <extLst/>
  </autoFilter>
  <mergeCells count="1">
    <mergeCell ref="A1:B1"/>
  </mergeCells>
  <printOptions horizontalCentered="1"/>
  <pageMargins left="0.472222222222222" right="0.393055555555556" top="0.747916666666667" bottom="0.747916666666667" header="0.314583333333333" footer="0.314583333333333"/>
  <pageSetup paperSize="9" scale="73"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77"/>
  <sheetViews>
    <sheetView showGridLines="0" showZeros="0" view="pageBreakPreview" zoomScaleNormal="100" topLeftCell="A21" workbookViewId="0">
      <selection activeCell="B4" sqref="B4:B76"/>
    </sheetView>
  </sheetViews>
  <sheetFormatPr defaultColWidth="9" defaultRowHeight="14.25" outlineLevelCol="4"/>
  <cols>
    <col min="1" max="1" width="69.6333333333333" style="441" customWidth="1"/>
    <col min="2" max="2" width="45.6333333333333" customWidth="1"/>
    <col min="3" max="4" width="16.6333333333333" hidden="1" customWidth="1"/>
    <col min="5" max="5" width="9" hidden="1" customWidth="1"/>
  </cols>
  <sheetData>
    <row r="1" s="263" customFormat="1" ht="45" customHeight="1" spans="1:4">
      <c r="A1" s="442" t="s">
        <v>1139</v>
      </c>
      <c r="B1" s="443"/>
      <c r="C1" s="443"/>
      <c r="D1" s="443"/>
    </row>
    <row r="2" ht="20.1" customHeight="1" spans="1:4">
      <c r="A2" s="444"/>
      <c r="B2" s="432" t="s">
        <v>2</v>
      </c>
      <c r="C2" s="445"/>
      <c r="D2" s="445" t="s">
        <v>2</v>
      </c>
    </row>
    <row r="3" ht="45" customHeight="1" spans="1:5">
      <c r="A3" s="446" t="s">
        <v>1140</v>
      </c>
      <c r="B3" s="82" t="s">
        <v>6</v>
      </c>
      <c r="C3" s="447" t="s">
        <v>1141</v>
      </c>
      <c r="D3" s="82" t="s">
        <v>1142</v>
      </c>
      <c r="E3" s="457" t="s">
        <v>8</v>
      </c>
    </row>
    <row r="4" ht="36" customHeight="1" spans="1:5">
      <c r="A4" s="448" t="s">
        <v>1143</v>
      </c>
      <c r="B4" s="85">
        <v>662</v>
      </c>
      <c r="C4" s="449">
        <v>0</v>
      </c>
      <c r="D4" s="450">
        <f>SUM(D5:D5)</f>
        <v>0</v>
      </c>
      <c r="E4" s="279" t="str">
        <f>IF(A4&lt;&gt;"",IF(SUM(B4:D4)&lt;&gt;0,"是","否"),"是")</f>
        <v>是</v>
      </c>
    </row>
    <row r="5" ht="50" customHeight="1" spans="1:5">
      <c r="A5" s="451" t="s">
        <v>1144</v>
      </c>
      <c r="B5" s="88">
        <v>59</v>
      </c>
      <c r="C5" s="452"/>
      <c r="D5" s="453"/>
      <c r="E5" s="279"/>
    </row>
    <row r="6" ht="36" customHeight="1" spans="1:5">
      <c r="A6" s="454" t="s">
        <v>1145</v>
      </c>
      <c r="B6" s="88">
        <v>35</v>
      </c>
      <c r="C6" s="452"/>
      <c r="D6" s="453"/>
      <c r="E6" s="279"/>
    </row>
    <row r="7" ht="36" customHeight="1" spans="1:5">
      <c r="A7" s="454" t="s">
        <v>1146</v>
      </c>
      <c r="B7" s="88">
        <v>14</v>
      </c>
      <c r="C7" s="452"/>
      <c r="D7" s="453"/>
      <c r="E7" s="279"/>
    </row>
    <row r="8" ht="36" customHeight="1" spans="1:5">
      <c r="A8" s="454" t="s">
        <v>1147</v>
      </c>
      <c r="B8" s="88">
        <v>30</v>
      </c>
      <c r="C8" s="452"/>
      <c r="D8" s="453"/>
      <c r="E8" s="279"/>
    </row>
    <row r="9" ht="36" customHeight="1" spans="1:5">
      <c r="A9" s="454" t="s">
        <v>1148</v>
      </c>
      <c r="B9" s="88">
        <v>90</v>
      </c>
      <c r="C9" s="452"/>
      <c r="D9" s="453"/>
      <c r="E9" s="279"/>
    </row>
    <row r="10" ht="35" customHeight="1" spans="1:5">
      <c r="A10" s="454" t="s">
        <v>1149</v>
      </c>
      <c r="B10" s="88">
        <v>20</v>
      </c>
      <c r="C10" s="452"/>
      <c r="D10" s="453"/>
      <c r="E10" s="279"/>
    </row>
    <row r="11" ht="36" customHeight="1" spans="1:5">
      <c r="A11" s="454" t="s">
        <v>1150</v>
      </c>
      <c r="B11" s="88">
        <v>95</v>
      </c>
      <c r="C11" s="452"/>
      <c r="D11" s="453"/>
      <c r="E11" s="279"/>
    </row>
    <row r="12" ht="36" customHeight="1" spans="1:5">
      <c r="A12" s="454" t="s">
        <v>1151</v>
      </c>
      <c r="B12" s="88">
        <v>17</v>
      </c>
      <c r="C12" s="452"/>
      <c r="D12" s="453"/>
      <c r="E12" s="279"/>
    </row>
    <row r="13" ht="36" customHeight="1" spans="1:5">
      <c r="A13" s="454" t="s">
        <v>1152</v>
      </c>
      <c r="B13" s="88">
        <v>49</v>
      </c>
      <c r="C13" s="452"/>
      <c r="D13" s="453"/>
      <c r="E13" s="279"/>
    </row>
    <row r="14" ht="36" customHeight="1" spans="1:5">
      <c r="A14" s="454" t="s">
        <v>1153</v>
      </c>
      <c r="B14" s="88">
        <v>8</v>
      </c>
      <c r="C14" s="452"/>
      <c r="D14" s="453"/>
      <c r="E14" s="279"/>
    </row>
    <row r="15" ht="36" customHeight="1" spans="1:5">
      <c r="A15" s="454" t="s">
        <v>1154</v>
      </c>
      <c r="B15" s="88">
        <v>3</v>
      </c>
      <c r="C15" s="452"/>
      <c r="D15" s="453"/>
      <c r="E15" s="279"/>
    </row>
    <row r="16" ht="36" customHeight="1" spans="1:5">
      <c r="A16" s="454" t="s">
        <v>1155</v>
      </c>
      <c r="B16" s="88">
        <v>3</v>
      </c>
      <c r="C16" s="452"/>
      <c r="D16" s="453"/>
      <c r="E16" s="279"/>
    </row>
    <row r="17" ht="36" customHeight="1" spans="1:5">
      <c r="A17" s="454" t="s">
        <v>1156</v>
      </c>
      <c r="B17" s="88">
        <v>1</v>
      </c>
      <c r="C17" s="452"/>
      <c r="D17" s="453"/>
      <c r="E17" s="279"/>
    </row>
    <row r="18" ht="36" customHeight="1" spans="1:5">
      <c r="A18" s="454" t="s">
        <v>1157</v>
      </c>
      <c r="B18" s="88">
        <v>2</v>
      </c>
      <c r="C18" s="452"/>
      <c r="D18" s="453"/>
      <c r="E18" s="279"/>
    </row>
    <row r="19" ht="36" customHeight="1" spans="1:5">
      <c r="A19" s="454" t="s">
        <v>1158</v>
      </c>
      <c r="B19" s="88">
        <v>3</v>
      </c>
      <c r="C19" s="452"/>
      <c r="D19" s="453"/>
      <c r="E19" s="279"/>
    </row>
    <row r="20" ht="36" customHeight="1" spans="1:5">
      <c r="A20" s="454" t="s">
        <v>1159</v>
      </c>
      <c r="B20" s="88">
        <v>7</v>
      </c>
      <c r="C20" s="452"/>
      <c r="D20" s="453"/>
      <c r="E20" s="279"/>
    </row>
    <row r="21" ht="36" customHeight="1" spans="1:5">
      <c r="A21" s="454" t="s">
        <v>1160</v>
      </c>
      <c r="B21" s="88">
        <v>70</v>
      </c>
      <c r="C21" s="452"/>
      <c r="D21" s="453"/>
      <c r="E21" s="279"/>
    </row>
    <row r="22" ht="36" customHeight="1" spans="1:5">
      <c r="A22" s="454" t="s">
        <v>1161</v>
      </c>
      <c r="B22" s="88">
        <v>3</v>
      </c>
      <c r="C22" s="452"/>
      <c r="D22" s="453"/>
      <c r="E22" s="279"/>
    </row>
    <row r="23" ht="36" customHeight="1" spans="1:5">
      <c r="A23" s="455" t="s">
        <v>1162</v>
      </c>
      <c r="B23" s="88">
        <v>23</v>
      </c>
      <c r="C23" s="452"/>
      <c r="D23" s="453"/>
      <c r="E23" s="279"/>
    </row>
    <row r="24" ht="36" customHeight="1" spans="1:5">
      <c r="A24" s="454" t="s">
        <v>1163</v>
      </c>
      <c r="B24" s="88">
        <v>6</v>
      </c>
      <c r="C24" s="452"/>
      <c r="D24" s="453"/>
      <c r="E24" s="279"/>
    </row>
    <row r="25" ht="36" customHeight="1" spans="1:5">
      <c r="A25" s="454" t="s">
        <v>1164</v>
      </c>
      <c r="B25" s="88">
        <v>124</v>
      </c>
      <c r="C25" s="452"/>
      <c r="D25" s="453"/>
      <c r="E25" s="279"/>
    </row>
    <row r="26" ht="36" hidden="1" customHeight="1" spans="1:5">
      <c r="A26" s="448" t="s">
        <v>1165</v>
      </c>
      <c r="B26" s="88">
        <v>0</v>
      </c>
      <c r="C26" s="452">
        <v>64164</v>
      </c>
      <c r="D26" s="453"/>
      <c r="E26" s="279" t="str">
        <f>IF(A26&lt;&gt;"",IF(SUM(B26:D26)&lt;&gt;0,"是","否"),"是")</f>
        <v>是</v>
      </c>
    </row>
    <row r="27" ht="36" hidden="1" customHeight="1" spans="1:5">
      <c r="A27" s="456" t="s">
        <v>1166</v>
      </c>
      <c r="B27" s="85"/>
      <c r="C27" s="452"/>
      <c r="D27" s="453"/>
      <c r="E27" s="279"/>
    </row>
    <row r="28" ht="36" customHeight="1" spans="1:5">
      <c r="A28" s="448" t="s">
        <v>1167</v>
      </c>
      <c r="B28" s="88">
        <v>1</v>
      </c>
      <c r="C28" s="452">
        <v>2293</v>
      </c>
      <c r="D28" s="453"/>
      <c r="E28" s="279" t="str">
        <f>IF(A28&lt;&gt;"",IF(SUM(B28:D28)&lt;&gt;0,"是","否"),"是")</f>
        <v>是</v>
      </c>
    </row>
    <row r="29" ht="36" customHeight="1" spans="1:5">
      <c r="A29" s="451" t="s">
        <v>1168</v>
      </c>
      <c r="B29" s="88">
        <v>1</v>
      </c>
      <c r="C29" s="452"/>
      <c r="D29" s="453"/>
      <c r="E29" s="279"/>
    </row>
    <row r="30" ht="36" hidden="1" customHeight="1" spans="1:5">
      <c r="A30" s="448" t="s">
        <v>1169</v>
      </c>
      <c r="B30" s="88"/>
      <c r="C30" s="452">
        <v>9600</v>
      </c>
      <c r="D30" s="453"/>
      <c r="E30" s="279" t="str">
        <f>IF(A30&lt;&gt;"",IF(SUM(B30:D30)&lt;&gt;0,"是","否"),"是")</f>
        <v>是</v>
      </c>
    </row>
    <row r="31" ht="36" hidden="1" customHeight="1" spans="1:5">
      <c r="A31" s="456" t="s">
        <v>1166</v>
      </c>
      <c r="B31" s="88"/>
      <c r="C31" s="452"/>
      <c r="D31" s="453"/>
      <c r="E31" s="279"/>
    </row>
    <row r="32" ht="36" hidden="1" customHeight="1" spans="1:5">
      <c r="A32" s="448" t="s">
        <v>1170</v>
      </c>
      <c r="B32" s="88"/>
      <c r="C32" s="452">
        <v>280</v>
      </c>
      <c r="D32" s="453"/>
      <c r="E32" s="279" t="str">
        <f>IF(A32&lt;&gt;"",IF(SUM(B32:D32)&lt;&gt;0,"是","否"),"是")</f>
        <v>是</v>
      </c>
    </row>
    <row r="33" ht="36" hidden="1" customHeight="1" spans="1:5">
      <c r="A33" s="456" t="s">
        <v>1166</v>
      </c>
      <c r="B33" s="88"/>
      <c r="C33" s="452"/>
      <c r="D33" s="453"/>
      <c r="E33" s="279"/>
    </row>
    <row r="34" ht="36" customHeight="1" spans="1:5">
      <c r="A34" s="448" t="s">
        <v>1171</v>
      </c>
      <c r="B34" s="88">
        <v>4</v>
      </c>
      <c r="C34" s="452">
        <v>83870</v>
      </c>
      <c r="D34" s="453"/>
      <c r="E34" s="279" t="str">
        <f>IF(A34&lt;&gt;"",IF(SUM(B34:D34)&lt;&gt;0,"是","否"),"是")</f>
        <v>是</v>
      </c>
    </row>
    <row r="35" ht="36" customHeight="1" spans="1:5">
      <c r="A35" s="451" t="s">
        <v>1172</v>
      </c>
      <c r="B35" s="88">
        <v>4</v>
      </c>
      <c r="C35" s="452"/>
      <c r="D35" s="453"/>
      <c r="E35" s="279"/>
    </row>
    <row r="36" ht="36" customHeight="1" spans="1:5">
      <c r="A36" s="448" t="s">
        <v>1173</v>
      </c>
      <c r="B36" s="88">
        <v>836</v>
      </c>
      <c r="C36" s="452">
        <v>413</v>
      </c>
      <c r="D36" s="453"/>
      <c r="E36" s="279" t="str">
        <f>IF(A36&lt;&gt;"",IF(SUM(B36:D36)&lt;&gt;0,"是","否"),"是")</f>
        <v>是</v>
      </c>
    </row>
    <row r="37" ht="36" customHeight="1" spans="1:5">
      <c r="A37" s="451" t="s">
        <v>1174</v>
      </c>
      <c r="B37" s="88">
        <v>63</v>
      </c>
      <c r="C37" s="452"/>
      <c r="D37" s="453"/>
      <c r="E37" s="279"/>
    </row>
    <row r="38" ht="36" customHeight="1" spans="1:5">
      <c r="A38" s="454" t="s">
        <v>1175</v>
      </c>
      <c r="B38" s="88">
        <v>695</v>
      </c>
      <c r="C38" s="452"/>
      <c r="D38" s="453"/>
      <c r="E38" s="279"/>
    </row>
    <row r="39" ht="36" customHeight="1" spans="1:5">
      <c r="A39" s="454" t="s">
        <v>1176</v>
      </c>
      <c r="B39" s="88">
        <v>12</v>
      </c>
      <c r="C39" s="452"/>
      <c r="D39" s="453"/>
      <c r="E39" s="279"/>
    </row>
    <row r="40" ht="36" customHeight="1" spans="1:5">
      <c r="A40" s="454" t="s">
        <v>1177</v>
      </c>
      <c r="B40" s="88">
        <v>66</v>
      </c>
      <c r="C40" s="452"/>
      <c r="D40" s="453"/>
      <c r="E40" s="279"/>
    </row>
    <row r="41" ht="36" customHeight="1" spans="1:5">
      <c r="A41" s="448" t="s">
        <v>1178</v>
      </c>
      <c r="B41" s="88">
        <v>10</v>
      </c>
      <c r="C41" s="452">
        <v>60</v>
      </c>
      <c r="D41" s="453"/>
      <c r="E41" s="279" t="str">
        <f>IF(A41&lt;&gt;"",IF(SUM(B41:D41)&lt;&gt;0,"是","否"),"是")</f>
        <v>是</v>
      </c>
    </row>
    <row r="42" ht="36" customHeight="1" spans="1:5">
      <c r="A42" s="451" t="s">
        <v>1179</v>
      </c>
      <c r="B42" s="88">
        <v>10</v>
      </c>
      <c r="C42" s="452"/>
      <c r="D42" s="453"/>
      <c r="E42" s="279"/>
    </row>
    <row r="43" ht="36" hidden="1" customHeight="1" spans="1:5">
      <c r="A43" s="448" t="s">
        <v>1180</v>
      </c>
      <c r="B43" s="88"/>
      <c r="C43" s="452">
        <v>4418</v>
      </c>
      <c r="D43" s="453"/>
      <c r="E43" s="279" t="str">
        <f>IF(A43&lt;&gt;"",IF(SUM(B43:D43)&lt;&gt;0,"是","否"),"是")</f>
        <v>是</v>
      </c>
    </row>
    <row r="44" ht="36" hidden="1" customHeight="1" spans="1:5">
      <c r="A44" s="456" t="s">
        <v>1166</v>
      </c>
      <c r="B44" s="88"/>
      <c r="C44" s="449"/>
      <c r="D44" s="450"/>
      <c r="E44" s="279"/>
    </row>
    <row r="45" ht="36" customHeight="1" spans="1:5">
      <c r="A45" s="448" t="s">
        <v>1181</v>
      </c>
      <c r="B45" s="88">
        <v>304</v>
      </c>
      <c r="C45" s="452"/>
      <c r="D45" s="453"/>
      <c r="E45" s="279"/>
    </row>
    <row r="46" ht="36" customHeight="1" spans="1:5">
      <c r="A46" s="454" t="s">
        <v>1182</v>
      </c>
      <c r="B46" s="88">
        <v>304</v>
      </c>
      <c r="C46" s="452"/>
      <c r="D46" s="453"/>
      <c r="E46" s="279"/>
    </row>
    <row r="47" ht="36" customHeight="1" spans="1:5">
      <c r="A47" s="448" t="s">
        <v>1183</v>
      </c>
      <c r="B47" s="88">
        <v>1369</v>
      </c>
      <c r="C47" s="452"/>
      <c r="D47" s="453"/>
      <c r="E47" s="279" t="str">
        <f>IF(A47&lt;&gt;"",IF(SUM(B47:D47)&lt;&gt;0,"是","否"),"是")</f>
        <v>是</v>
      </c>
    </row>
    <row r="48" ht="36" customHeight="1" spans="1:5">
      <c r="A48" s="454" t="s">
        <v>1184</v>
      </c>
      <c r="B48" s="88">
        <v>548</v>
      </c>
      <c r="C48" s="452"/>
      <c r="D48" s="453"/>
      <c r="E48" s="279"/>
    </row>
    <row r="49" ht="36" customHeight="1" spans="1:5">
      <c r="A49" s="454" t="s">
        <v>1185</v>
      </c>
      <c r="B49" s="88">
        <v>60</v>
      </c>
      <c r="C49" s="452"/>
      <c r="D49" s="453"/>
      <c r="E49" s="279"/>
    </row>
    <row r="50" ht="36" customHeight="1" spans="1:5">
      <c r="A50" s="454" t="s">
        <v>1186</v>
      </c>
      <c r="B50" s="88">
        <v>197</v>
      </c>
      <c r="C50" s="452"/>
      <c r="D50" s="453"/>
      <c r="E50" s="279"/>
    </row>
    <row r="51" ht="36" customHeight="1" spans="1:5">
      <c r="A51" s="454" t="s">
        <v>1187</v>
      </c>
      <c r="B51" s="88">
        <v>8</v>
      </c>
      <c r="C51" s="452"/>
      <c r="D51" s="453"/>
      <c r="E51" s="279"/>
    </row>
    <row r="52" ht="36" customHeight="1" spans="1:5">
      <c r="A52" s="454" t="s">
        <v>1188</v>
      </c>
      <c r="B52" s="88">
        <v>8</v>
      </c>
      <c r="C52" s="452"/>
      <c r="D52" s="453"/>
      <c r="E52" s="279"/>
    </row>
    <row r="53" ht="36" customHeight="1" spans="1:5">
      <c r="A53" s="454" t="s">
        <v>1189</v>
      </c>
      <c r="B53" s="88">
        <v>9</v>
      </c>
      <c r="C53" s="452"/>
      <c r="D53" s="453"/>
      <c r="E53" s="279"/>
    </row>
    <row r="54" ht="36" customHeight="1" spans="1:5">
      <c r="A54" s="454" t="s">
        <v>1190</v>
      </c>
      <c r="B54" s="88">
        <v>537</v>
      </c>
      <c r="C54" s="452"/>
      <c r="D54" s="453"/>
      <c r="E54" s="279"/>
    </row>
    <row r="55" ht="36" customHeight="1" spans="1:5">
      <c r="A55" s="454" t="s">
        <v>1191</v>
      </c>
      <c r="B55" s="88">
        <v>2</v>
      </c>
      <c r="C55" s="452"/>
      <c r="D55" s="453"/>
      <c r="E55" s="279"/>
    </row>
    <row r="56" ht="36" customHeight="1" spans="1:5">
      <c r="A56" s="448" t="s">
        <v>1192</v>
      </c>
      <c r="B56" s="88">
        <v>569</v>
      </c>
      <c r="C56" s="452"/>
      <c r="D56" s="453"/>
      <c r="E56" s="279" t="str">
        <f>IF(A56&lt;&gt;"",IF(SUM(B56:D56)&lt;&gt;0,"是","否"),"是")</f>
        <v>是</v>
      </c>
    </row>
    <row r="57" ht="36" customHeight="1" spans="1:5">
      <c r="A57" s="451" t="s">
        <v>1193</v>
      </c>
      <c r="B57" s="88">
        <v>569</v>
      </c>
      <c r="C57" s="452"/>
      <c r="D57" s="453"/>
      <c r="E57" s="279"/>
    </row>
    <row r="58" ht="36" hidden="1" customHeight="1" spans="1:5">
      <c r="A58" s="448" t="s">
        <v>1194</v>
      </c>
      <c r="B58" s="88"/>
      <c r="C58" s="452"/>
      <c r="D58" s="453">
        <v>5000</v>
      </c>
      <c r="E58" s="279" t="str">
        <f>IF(A58&lt;&gt;"",IF(SUM(B58:D58)&lt;&gt;0,"是","否"),"是")</f>
        <v>是</v>
      </c>
    </row>
    <row r="59" ht="36" hidden="1" customHeight="1" spans="1:5">
      <c r="A59" s="456" t="s">
        <v>1166</v>
      </c>
      <c r="B59" s="88"/>
      <c r="C59" s="452"/>
      <c r="D59" s="453"/>
      <c r="E59" s="279"/>
    </row>
    <row r="60" ht="36" hidden="1" customHeight="1" spans="1:5">
      <c r="A60" s="448" t="s">
        <v>1195</v>
      </c>
      <c r="B60" s="88"/>
      <c r="C60" s="452">
        <v>3800</v>
      </c>
      <c r="D60" s="453"/>
      <c r="E60" s="279" t="str">
        <f>IF(A60&lt;&gt;"",IF(SUM(B60:D60)&lt;&gt;0,"是","否"),"是")</f>
        <v>是</v>
      </c>
    </row>
    <row r="61" ht="36" hidden="1" customHeight="1" spans="1:5">
      <c r="A61" s="456" t="s">
        <v>1166</v>
      </c>
      <c r="B61" s="88"/>
      <c r="C61" s="452"/>
      <c r="D61" s="453"/>
      <c r="E61" s="279"/>
    </row>
    <row r="62" ht="36" hidden="1" customHeight="1" spans="1:5">
      <c r="A62" s="448" t="s">
        <v>1196</v>
      </c>
      <c r="B62" s="88"/>
      <c r="C62" s="452">
        <f>SUM(C4:C61)</f>
        <v>168898</v>
      </c>
      <c r="D62" s="453"/>
      <c r="E62" s="279" t="str">
        <f>IF(A62&lt;&gt;"",IF(SUM(B62:D62)&lt;&gt;0,"是","否"),"是")</f>
        <v>是</v>
      </c>
    </row>
    <row r="63" ht="36" hidden="1" customHeight="1" spans="1:5">
      <c r="A63" s="456" t="s">
        <v>1166</v>
      </c>
      <c r="B63" s="88"/>
      <c r="C63" s="452">
        <f>SUM('1-1新平县一般公共预算收入情况表:3-6 国有资本经营预算转移支付表（分项目）'!C32:C36)</f>
        <v>1142951</v>
      </c>
      <c r="D63" s="453"/>
      <c r="E63" s="279"/>
    </row>
    <row r="64" ht="36" hidden="1" customHeight="1" spans="1:5">
      <c r="A64" s="448" t="s">
        <v>1197</v>
      </c>
      <c r="B64" s="88"/>
      <c r="C64" s="452">
        <v>2163</v>
      </c>
      <c r="D64" s="453"/>
      <c r="E64" s="279" t="str">
        <f>IF(A64&lt;&gt;"",IF(SUM(B64:D64)&lt;&gt;0,"是","否"),"是")</f>
        <v>是</v>
      </c>
    </row>
    <row r="65" ht="36" hidden="1" customHeight="1" spans="1:5">
      <c r="A65" s="456" t="s">
        <v>1166</v>
      </c>
      <c r="B65" s="88"/>
      <c r="C65" s="452"/>
      <c r="D65" s="453"/>
      <c r="E65" s="279"/>
    </row>
    <row r="66" ht="36" hidden="1" customHeight="1" spans="1:5">
      <c r="A66" s="448" t="s">
        <v>1198</v>
      </c>
      <c r="B66" s="88"/>
      <c r="E66" s="279" t="str">
        <f>IF(A66&lt;&gt;"",IF(SUM(B66:D66)&lt;&gt;0,"是","否"),"是")</f>
        <v>否</v>
      </c>
    </row>
    <row r="67" ht="36" hidden="1" customHeight="1" spans="1:5">
      <c r="A67" s="456" t="s">
        <v>1166</v>
      </c>
      <c r="B67" s="88"/>
      <c r="E67" s="279"/>
    </row>
    <row r="68" ht="36" hidden="1" customHeight="1" spans="1:5">
      <c r="A68" s="448" t="s">
        <v>1199</v>
      </c>
      <c r="B68" s="88"/>
      <c r="E68" s="279" t="str">
        <f>IF(A68&lt;&gt;"",IF(SUM(B68:D68)&lt;&gt;0,"是","否"),"是")</f>
        <v>否</v>
      </c>
    </row>
    <row r="69" ht="36" hidden="1" customHeight="1" spans="1:5">
      <c r="A69" s="456" t="s">
        <v>1166</v>
      </c>
      <c r="B69" s="88"/>
      <c r="E69" s="279"/>
    </row>
    <row r="70" ht="36" customHeight="1" spans="1:5">
      <c r="A70" s="448" t="s">
        <v>1200</v>
      </c>
      <c r="B70" s="88">
        <v>15</v>
      </c>
      <c r="E70" s="279" t="str">
        <f>IF(A70&lt;&gt;"",IF(SUM(B70:D70)&lt;&gt;0,"是","否"),"是")</f>
        <v>是</v>
      </c>
    </row>
    <row r="71" ht="36" customHeight="1" spans="1:5">
      <c r="A71" s="451" t="s">
        <v>1201</v>
      </c>
      <c r="B71" s="88">
        <v>15</v>
      </c>
      <c r="E71" s="279"/>
    </row>
    <row r="72" ht="36" hidden="1" customHeight="1" spans="1:5">
      <c r="A72" s="448" t="s">
        <v>1202</v>
      </c>
      <c r="B72" s="88"/>
      <c r="E72" s="279" t="str">
        <f>IF(A72&lt;&gt;"",IF(SUM(B72:D72)&lt;&gt;0,"是","否"),"是")</f>
        <v>否</v>
      </c>
    </row>
    <row r="73" ht="36" hidden="1" customHeight="1" spans="1:5">
      <c r="A73" s="456" t="s">
        <v>1166</v>
      </c>
      <c r="B73" s="88"/>
      <c r="E73" s="279"/>
    </row>
    <row r="74" ht="36" customHeight="1" spans="1:5">
      <c r="A74" s="458" t="s">
        <v>959</v>
      </c>
      <c r="B74" s="88">
        <v>1804</v>
      </c>
      <c r="E74" s="279"/>
    </row>
    <row r="75" ht="36" customHeight="1" spans="1:5">
      <c r="A75" s="459" t="s">
        <v>1203</v>
      </c>
      <c r="B75" s="88">
        <v>1804</v>
      </c>
      <c r="E75" s="279"/>
    </row>
    <row r="76" ht="36" customHeight="1" spans="1:5">
      <c r="A76" s="460" t="s">
        <v>1204</v>
      </c>
      <c r="B76" s="88">
        <v>5574</v>
      </c>
      <c r="E76" s="279" t="str">
        <f>IF(A76&lt;&gt;"",IF(SUM(B76:D76)&lt;&gt;0,"是","否"),"是")</f>
        <v>是</v>
      </c>
    </row>
    <row r="77" ht="47" hidden="1" customHeight="1" spans="1:1">
      <c r="A77" s="441" t="s">
        <v>1205</v>
      </c>
    </row>
  </sheetData>
  <mergeCells count="1">
    <mergeCell ref="A1:D1"/>
  </mergeCells>
  <conditionalFormatting sqref="E4">
    <cfRule type="cellIs" dxfId="2" priority="6" stopIfTrue="1" operator="lessThan">
      <formula>0</formula>
    </cfRule>
  </conditionalFormatting>
  <conditionalFormatting sqref="E5:E77">
    <cfRule type="cellIs" dxfId="2" priority="5"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D21"/>
  <sheetViews>
    <sheetView showGridLines="0" showZeros="0" view="pageBreakPreview" zoomScaleNormal="85" workbookViewId="0">
      <selection activeCell="A4" sqref="A4:D6"/>
    </sheetView>
  </sheetViews>
  <sheetFormatPr defaultColWidth="9" defaultRowHeight="15.75" outlineLevelCol="3"/>
  <cols>
    <col min="1" max="1" width="43.6333333333333" style="145" customWidth="1"/>
    <col min="2" max="2" width="20.6333333333333" style="147" customWidth="1"/>
    <col min="3" max="3" width="20.6333333333333" style="145" customWidth="1"/>
    <col min="4" max="4" width="20" style="430" customWidth="1"/>
    <col min="5" max="5" width="12.6333333333333" style="145"/>
    <col min="6" max="16377" width="9" style="145"/>
    <col min="16378" max="16379" width="35.6333333333333" style="145"/>
    <col min="16380" max="16384" width="9" style="145"/>
  </cols>
  <sheetData>
    <row r="1" ht="45" customHeight="1" spans="1:4">
      <c r="A1" s="150" t="s">
        <v>1206</v>
      </c>
      <c r="B1" s="150"/>
      <c r="C1" s="150"/>
      <c r="D1" s="150"/>
    </row>
    <row r="2" ht="20.1" customHeight="1" spans="1:4">
      <c r="A2" s="151"/>
      <c r="B2" s="151"/>
      <c r="C2" s="431"/>
      <c r="D2" s="432" t="s">
        <v>2</v>
      </c>
    </row>
    <row r="3" s="146" customFormat="1" ht="45" customHeight="1" spans="1:4">
      <c r="A3" s="153" t="s">
        <v>1207</v>
      </c>
      <c r="B3" s="153" t="s">
        <v>1204</v>
      </c>
      <c r="C3" s="433" t="s">
        <v>1208</v>
      </c>
      <c r="D3" s="433" t="s">
        <v>1209</v>
      </c>
    </row>
    <row r="4" ht="36" customHeight="1" spans="1:4">
      <c r="A4" s="434" t="s">
        <v>1210</v>
      </c>
      <c r="B4" s="421">
        <f>SUM(C4:D4)</f>
        <v>57632</v>
      </c>
      <c r="C4" s="421">
        <f>SUM(C5)</f>
        <v>0</v>
      </c>
      <c r="D4" s="421">
        <f>SUM(D5)</f>
        <v>57632</v>
      </c>
    </row>
    <row r="5" ht="36" customHeight="1" spans="1:4">
      <c r="A5" s="435" t="s">
        <v>1211</v>
      </c>
      <c r="B5" s="424">
        <f>SUM(C5:D5)</f>
        <v>57632</v>
      </c>
      <c r="C5" s="424"/>
      <c r="D5" s="436">
        <v>57632</v>
      </c>
    </row>
    <row r="6" ht="36" customHeight="1" spans="1:4">
      <c r="A6" s="434" t="s">
        <v>1212</v>
      </c>
      <c r="B6" s="424">
        <f>SUM(C6:D6)</f>
        <v>130844</v>
      </c>
      <c r="C6" s="421">
        <v>-5166</v>
      </c>
      <c r="D6" s="421">
        <v>136010</v>
      </c>
    </row>
    <row r="7" spans="2:4">
      <c r="B7" s="437"/>
      <c r="C7" s="438"/>
      <c r="D7" s="439"/>
    </row>
    <row r="8" spans="3:3">
      <c r="C8" s="440"/>
    </row>
    <row r="9" spans="3:3">
      <c r="C9" s="440"/>
    </row>
    <row r="10" spans="3:3">
      <c r="C10" s="440"/>
    </row>
    <row r="15" hidden="1" spans="3:3">
      <c r="C15" s="145">
        <f>SUM(C4:C14)</f>
        <v>-5166</v>
      </c>
    </row>
    <row r="16" hidden="1" spans="3:3">
      <c r="C16" s="145">
        <f>SUM('1-1新平县一般公共预算收入情况表:3-6 国有资本经营预算转移支付表（分项目）'!C32:C36)</f>
        <v>1142951</v>
      </c>
    </row>
    <row r="17" hidden="1"/>
    <row r="18" hidden="1"/>
    <row r="19" hidden="1"/>
    <row r="20" hidden="1"/>
    <row r="21" ht="36" hidden="1" spans="1:3">
      <c r="A21" s="426">
        <v>23021</v>
      </c>
      <c r="B21" s="339" t="s">
        <v>126</v>
      </c>
      <c r="C21" s="145">
        <v>6073</v>
      </c>
    </row>
  </sheetData>
  <mergeCells count="1">
    <mergeCell ref="A1:D1"/>
  </mergeCells>
  <conditionalFormatting sqref="D1">
    <cfRule type="cellIs" dxfId="0" priority="7" stopIfTrue="1" operator="greaterThanOrEqual">
      <formula>10</formula>
    </cfRule>
    <cfRule type="cellIs" dxfId="0" priority="8" stopIfTrue="1" operator="lessThanOrEqual">
      <formula>-1</formula>
    </cfRule>
  </conditionalFormatting>
  <conditionalFormatting sqref="B3:C3">
    <cfRule type="cellIs" dxfId="0" priority="6" stopIfTrue="1" operator="lessThanOrEqual">
      <formula>-1</formula>
    </cfRule>
  </conditionalFormatting>
  <conditionalFormatting sqref="C4:D4">
    <cfRule type="cellIs" dxfId="0" priority="5" stopIfTrue="1" operator="lessThanOrEqual">
      <formula>-1</formula>
    </cfRule>
  </conditionalFormatting>
  <conditionalFormatting sqref="A21">
    <cfRule type="expression" dxfId="1" priority="4" stopIfTrue="1">
      <formula>"len($A:$A)=3"</formula>
    </cfRule>
  </conditionalFormatting>
  <conditionalFormatting sqref="B21">
    <cfRule type="expression" dxfId="1" priority="1" stopIfTrue="1">
      <formula>"len($A:$A)=3"</formula>
    </cfRule>
    <cfRule type="expression" dxfId="1" priority="2" stopIfTrue="1">
      <formula>"len($A:$A)=3"</formula>
    </cfRule>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00B0F0"/>
    <pageSetUpPr fitToPage="1"/>
  </sheetPr>
  <dimension ref="A1:E36"/>
  <sheetViews>
    <sheetView view="pageBreakPreview" zoomScaleNormal="100" workbookViewId="0">
      <selection activeCell="A11" sqref="A11:E11"/>
    </sheetView>
  </sheetViews>
  <sheetFormatPr defaultColWidth="9" defaultRowHeight="14.25" outlineLevelCol="4"/>
  <cols>
    <col min="1" max="1" width="37.75" style="388" customWidth="1"/>
    <col min="2" max="2" width="22" style="388" customWidth="1"/>
    <col min="3" max="3" width="23.8833333333333" style="388" customWidth="1"/>
    <col min="4" max="4" width="24.875" style="388" customWidth="1"/>
    <col min="5" max="5" width="24.5" style="388" customWidth="1"/>
    <col min="6" max="248" width="9" style="388"/>
    <col min="249" max="16384" width="9" style="1"/>
  </cols>
  <sheetData>
    <row r="1" s="388" customFormat="1" ht="40.5" customHeight="1" spans="1:5">
      <c r="A1" s="390" t="s">
        <v>1213</v>
      </c>
      <c r="B1" s="390"/>
      <c r="C1" s="390"/>
      <c r="D1" s="390"/>
      <c r="E1" s="390"/>
    </row>
    <row r="2" s="388" customFormat="1" ht="17" customHeight="1" spans="1:5">
      <c r="A2" s="415"/>
      <c r="B2" s="415"/>
      <c r="C2" s="415"/>
      <c r="D2" s="416"/>
      <c r="E2" s="427" t="s">
        <v>2</v>
      </c>
    </row>
    <row r="3" s="1" customFormat="1" ht="24.95" customHeight="1" spans="1:5">
      <c r="A3" s="417" t="s">
        <v>4</v>
      </c>
      <c r="B3" s="417" t="s">
        <v>131</v>
      </c>
      <c r="C3" s="417" t="s">
        <v>6</v>
      </c>
      <c r="D3" s="418" t="s">
        <v>1214</v>
      </c>
      <c r="E3" s="428"/>
    </row>
    <row r="4" s="1" customFormat="1" ht="24.95" customHeight="1" spans="1:5">
      <c r="A4" s="419"/>
      <c r="B4" s="419"/>
      <c r="C4" s="419"/>
      <c r="D4" s="153" t="s">
        <v>1215</v>
      </c>
      <c r="E4" s="153" t="s">
        <v>1216</v>
      </c>
    </row>
    <row r="5" s="388" customFormat="1" ht="35" customHeight="1" spans="1:5">
      <c r="A5" s="420" t="s">
        <v>1204</v>
      </c>
      <c r="B5" s="421">
        <f>SUM(B6,B7,B8)</f>
        <v>1282</v>
      </c>
      <c r="C5" s="421">
        <f>SUM(C6,C7,C8)</f>
        <v>1337</v>
      </c>
      <c r="D5" s="422">
        <v>55</v>
      </c>
      <c r="E5" s="429">
        <f>D5/B5</f>
        <v>0.04</v>
      </c>
    </row>
    <row r="6" s="388" customFormat="1" ht="35" customHeight="1" spans="1:5">
      <c r="A6" s="140" t="s">
        <v>1217</v>
      </c>
      <c r="B6" s="423"/>
      <c r="C6" s="423"/>
      <c r="D6" s="423"/>
      <c r="E6" s="429"/>
    </row>
    <row r="7" s="388" customFormat="1" ht="35" customHeight="1" spans="1:5">
      <c r="A7" s="140" t="s">
        <v>1218</v>
      </c>
      <c r="B7" s="421">
        <v>383</v>
      </c>
      <c r="C7" s="421">
        <v>295</v>
      </c>
      <c r="D7" s="423">
        <f>C7-B7</f>
        <v>-88</v>
      </c>
      <c r="E7" s="429">
        <f>D7/B7</f>
        <v>-0.23</v>
      </c>
    </row>
    <row r="8" s="388" customFormat="1" ht="35" customHeight="1" spans="1:5">
      <c r="A8" s="140" t="s">
        <v>1219</v>
      </c>
      <c r="B8" s="421">
        <f>B9+B10</f>
        <v>899</v>
      </c>
      <c r="C8" s="421">
        <f>C9+C10</f>
        <v>1042</v>
      </c>
      <c r="D8" s="423">
        <f>C8-B8</f>
        <v>143</v>
      </c>
      <c r="E8" s="429">
        <f>D8/B8</f>
        <v>0.16</v>
      </c>
    </row>
    <row r="9" s="388" customFormat="1" ht="35" customHeight="1" spans="1:5">
      <c r="A9" s="141" t="s">
        <v>1220</v>
      </c>
      <c r="B9" s="424">
        <v>120</v>
      </c>
      <c r="C9" s="424">
        <v>176</v>
      </c>
      <c r="D9" s="423">
        <f>C9-B9</f>
        <v>56</v>
      </c>
      <c r="E9" s="429">
        <f>D9/B9</f>
        <v>0.47</v>
      </c>
    </row>
    <row r="10" s="388" customFormat="1" ht="35" customHeight="1" spans="1:5">
      <c r="A10" s="141" t="s">
        <v>1221</v>
      </c>
      <c r="B10" s="424">
        <v>779</v>
      </c>
      <c r="C10" s="424">
        <v>866</v>
      </c>
      <c r="D10" s="423">
        <f>C10-B10</f>
        <v>87</v>
      </c>
      <c r="E10" s="429">
        <f>D10/B10</f>
        <v>0.11</v>
      </c>
    </row>
    <row r="11" s="388" customFormat="1" ht="163" customHeight="1" spans="1:5">
      <c r="A11" s="425" t="s">
        <v>1222</v>
      </c>
      <c r="B11" s="425"/>
      <c r="C11" s="425"/>
      <c r="D11" s="425"/>
      <c r="E11" s="425"/>
    </row>
    <row r="31" hidden="1" spans="3:3">
      <c r="C31" s="388">
        <f>SUM('1-1新平县一般公共预算收入情况表:3-6 国有资本经营预算转移支付表（分项目）'!C32:C36)</f>
        <v>1142951</v>
      </c>
    </row>
    <row r="36" ht="36" hidden="1" spans="1:3">
      <c r="A36" s="426">
        <v>23021</v>
      </c>
      <c r="B36" s="339" t="s">
        <v>126</v>
      </c>
      <c r="C36" s="388">
        <v>6073</v>
      </c>
    </row>
  </sheetData>
  <mergeCells count="6">
    <mergeCell ref="A1:E1"/>
    <mergeCell ref="D3:E3"/>
    <mergeCell ref="A11:E11"/>
    <mergeCell ref="A3:A4"/>
    <mergeCell ref="B3:B4"/>
    <mergeCell ref="C3:C4"/>
  </mergeCells>
  <conditionalFormatting sqref="B7">
    <cfRule type="cellIs" dxfId="0" priority="5" stopIfTrue="1" operator="lessThanOrEqual">
      <formula>-1</formula>
    </cfRule>
  </conditionalFormatting>
  <conditionalFormatting sqref="C7">
    <cfRule type="cellIs" dxfId="0" priority="3" stopIfTrue="1" operator="lessThanOrEqual">
      <formula>-1</formula>
    </cfRule>
  </conditionalFormatting>
  <conditionalFormatting sqref="B8:C8">
    <cfRule type="cellIs" dxfId="0" priority="6" stopIfTrue="1" operator="lessThanOrEqual">
      <formula>-1</formula>
    </cfRule>
  </conditionalFormatting>
  <conditionalFormatting sqref="B9">
    <cfRule type="cellIs" dxfId="0" priority="8" stopIfTrue="1" operator="lessThanOrEqual">
      <formula>-1</formula>
    </cfRule>
  </conditionalFormatting>
  <conditionalFormatting sqref="C9">
    <cfRule type="cellIs" dxfId="0" priority="1" stopIfTrue="1" operator="lessThanOrEqual">
      <formula>-1</formula>
    </cfRule>
  </conditionalFormatting>
  <conditionalFormatting sqref="B10">
    <cfRule type="cellIs" dxfId="0" priority="7" stopIfTrue="1" operator="lessThanOrEqual">
      <formula>-1</formula>
    </cfRule>
  </conditionalFormatting>
  <conditionalFormatting sqref="C10">
    <cfRule type="cellIs" dxfId="0" priority="2" stopIfTrue="1" operator="lessThanOrEqual">
      <formula>-1</formula>
    </cfRule>
  </conditionalFormatting>
  <conditionalFormatting sqref="A36">
    <cfRule type="expression" dxfId="1" priority="12" stopIfTrue="1">
      <formula>"len($A:$A)=3"</formula>
    </cfRule>
  </conditionalFormatting>
  <conditionalFormatting sqref="B36">
    <cfRule type="expression" dxfId="1" priority="11" stopIfTrue="1">
      <formula>"len($A:$A)=3"</formula>
    </cfRule>
    <cfRule type="expression" dxfId="1" priority="10" stopIfTrue="1">
      <formula>"len($A:$A)=3"</formula>
    </cfRule>
    <cfRule type="expression" dxfId="1" priority="9" stopIfTrue="1">
      <formula>"len($A:$A)=3"</formula>
    </cfRule>
  </conditionalFormatting>
  <conditionalFormatting sqref="B5:E5 E6:E10">
    <cfRule type="cellIs" dxfId="0" priority="4" stopIfTrue="1" operator="lessThanOrEqual">
      <formula>-1</formula>
    </cfRule>
  </conditionalFormatting>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1"/>
  <sheetViews>
    <sheetView showGridLines="0" showZeros="0" view="pageBreakPreview" zoomScaleNormal="115" topLeftCell="B29" workbookViewId="0">
      <selection activeCell="E29" sqref="E$1:E$1048576"/>
    </sheetView>
  </sheetViews>
  <sheetFormatPr defaultColWidth="9" defaultRowHeight="15.75" outlineLevelCol="5"/>
  <cols>
    <col min="1" max="1" width="20.6333333333333" style="145" hidden="1" customWidth="1"/>
    <col min="2" max="2" width="50.75" style="145" customWidth="1"/>
    <col min="3" max="4" width="20.6333333333333" style="145" customWidth="1"/>
    <col min="5" max="5" width="20.6333333333333" style="357" customWidth="1"/>
    <col min="6" max="6" width="3.75" style="145" hidden="1" customWidth="1"/>
    <col min="7" max="8" width="9" style="145" hidden="1" customWidth="1"/>
    <col min="9" max="16357" width="9" style="145"/>
    <col min="16358" max="16358" width="45.6333333333333" style="145"/>
    <col min="16359" max="16384" width="9" style="145"/>
  </cols>
  <sheetData>
    <row r="1" s="388" customFormat="1" ht="40.5" customHeight="1" spans="1:5">
      <c r="A1" s="390" t="s">
        <v>1223</v>
      </c>
      <c r="B1" s="390"/>
      <c r="C1" s="390"/>
      <c r="D1" s="390"/>
      <c r="E1" s="414"/>
    </row>
    <row r="2" s="355" customFormat="1" ht="20.1" customHeight="1" spans="1:6">
      <c r="A2" s="359"/>
      <c r="B2" s="360"/>
      <c r="C2" s="361"/>
      <c r="D2" s="360"/>
      <c r="E2" s="385" t="s">
        <v>2</v>
      </c>
      <c r="F2" s="359"/>
    </row>
    <row r="3" s="356" customFormat="1" ht="45" customHeight="1" spans="1:6">
      <c r="A3" s="362" t="s">
        <v>3</v>
      </c>
      <c r="B3" s="363" t="s">
        <v>4</v>
      </c>
      <c r="C3" s="164" t="s">
        <v>5</v>
      </c>
      <c r="D3" s="164" t="s">
        <v>6</v>
      </c>
      <c r="E3" s="165" t="s">
        <v>7</v>
      </c>
      <c r="F3" s="386" t="s">
        <v>8</v>
      </c>
    </row>
    <row r="4" s="356" customFormat="1" ht="36" customHeight="1" spans="1:6">
      <c r="A4" s="364" t="s">
        <v>1224</v>
      </c>
      <c r="B4" s="365" t="s">
        <v>1225</v>
      </c>
      <c r="C4" s="366"/>
      <c r="D4" s="366"/>
      <c r="E4" s="395" t="str">
        <f>IF(C4&gt;0,D4/C4-1,IF(C4&lt;0,-(D4/C4-1),""))</f>
        <v/>
      </c>
      <c r="F4" s="387" t="str">
        <f t="shared" ref="F4:F38" si="0">IF(LEN(A4)=7,"是",IF(B4&lt;&gt;"",IF(SUM(C4:D4)&lt;&gt;0,"是","否"),"是"))</f>
        <v>是</v>
      </c>
    </row>
    <row r="5" ht="36" customHeight="1" spans="1:6">
      <c r="A5" s="364" t="s">
        <v>1226</v>
      </c>
      <c r="B5" s="365" t="s">
        <v>1227</v>
      </c>
      <c r="C5" s="366"/>
      <c r="D5" s="366"/>
      <c r="E5" s="395" t="str">
        <f t="shared" ref="E5:E37" si="1">IF(C5&gt;0,D5/C5-1,IF(C5&lt;0,-(D5/C5-1),""))</f>
        <v/>
      </c>
      <c r="F5" s="387" t="str">
        <f t="shared" si="0"/>
        <v>是</v>
      </c>
    </row>
    <row r="6" ht="36" customHeight="1" spans="1:6">
      <c r="A6" s="364" t="s">
        <v>1228</v>
      </c>
      <c r="B6" s="365" t="s">
        <v>1229</v>
      </c>
      <c r="C6" s="366"/>
      <c r="D6" s="366"/>
      <c r="E6" s="395" t="str">
        <f t="shared" si="1"/>
        <v/>
      </c>
      <c r="F6" s="387" t="str">
        <f t="shared" si="0"/>
        <v>是</v>
      </c>
    </row>
    <row r="7" ht="36" customHeight="1" spans="1:6">
      <c r="A7" s="364" t="s">
        <v>1230</v>
      </c>
      <c r="B7" s="365" t="s">
        <v>1231</v>
      </c>
      <c r="C7" s="366"/>
      <c r="D7" s="366"/>
      <c r="E7" s="395" t="str">
        <f t="shared" si="1"/>
        <v/>
      </c>
      <c r="F7" s="387" t="str">
        <f t="shared" si="0"/>
        <v>是</v>
      </c>
    </row>
    <row r="8" ht="36" customHeight="1" spans="1:6">
      <c r="A8" s="364" t="s">
        <v>1232</v>
      </c>
      <c r="B8" s="365" t="s">
        <v>1233</v>
      </c>
      <c r="C8" s="366"/>
      <c r="D8" s="366"/>
      <c r="E8" s="395" t="str">
        <f t="shared" si="1"/>
        <v/>
      </c>
      <c r="F8" s="387" t="str">
        <f t="shared" si="0"/>
        <v>是</v>
      </c>
    </row>
    <row r="9" ht="36" customHeight="1" spans="1:6">
      <c r="A9" s="364" t="s">
        <v>1234</v>
      </c>
      <c r="B9" s="365" t="s">
        <v>1235</v>
      </c>
      <c r="C9" s="366"/>
      <c r="D9" s="366"/>
      <c r="E9" s="395" t="str">
        <f t="shared" si="1"/>
        <v/>
      </c>
      <c r="F9" s="387" t="str">
        <f t="shared" si="0"/>
        <v>是</v>
      </c>
    </row>
    <row r="10" ht="36" customHeight="1" spans="1:6">
      <c r="A10" s="364" t="s">
        <v>1236</v>
      </c>
      <c r="B10" s="365" t="s">
        <v>1237</v>
      </c>
      <c r="C10" s="367">
        <v>43115</v>
      </c>
      <c r="D10" s="367">
        <v>177214</v>
      </c>
      <c r="E10" s="395">
        <f t="shared" si="1"/>
        <v>3.1103</v>
      </c>
      <c r="F10" s="387" t="str">
        <f t="shared" si="0"/>
        <v>是</v>
      </c>
    </row>
    <row r="11" ht="36" customHeight="1" spans="1:6">
      <c r="A11" s="364" t="s">
        <v>1238</v>
      </c>
      <c r="B11" s="331" t="s">
        <v>1239</v>
      </c>
      <c r="C11" s="343">
        <v>34758</v>
      </c>
      <c r="D11" s="343">
        <v>177214</v>
      </c>
      <c r="E11" s="395">
        <f t="shared" si="1"/>
        <v>4.0985</v>
      </c>
      <c r="F11" s="387" t="str">
        <f t="shared" si="0"/>
        <v>是</v>
      </c>
    </row>
    <row r="12" ht="36" customHeight="1" spans="1:6">
      <c r="A12" s="364" t="s">
        <v>1240</v>
      </c>
      <c r="B12" s="331" t="s">
        <v>1241</v>
      </c>
      <c r="C12" s="343">
        <v>245</v>
      </c>
      <c r="D12" s="343"/>
      <c r="E12" s="395">
        <f t="shared" si="1"/>
        <v>-1</v>
      </c>
      <c r="F12" s="387" t="str">
        <f t="shared" si="0"/>
        <v>是</v>
      </c>
    </row>
    <row r="13" ht="36" customHeight="1" spans="1:6">
      <c r="A13" s="364" t="s">
        <v>1242</v>
      </c>
      <c r="B13" s="331" t="s">
        <v>1243</v>
      </c>
      <c r="C13" s="343">
        <v>9013</v>
      </c>
      <c r="D13" s="343"/>
      <c r="E13" s="395">
        <f t="shared" si="1"/>
        <v>-1</v>
      </c>
      <c r="F13" s="387" t="str">
        <f t="shared" si="0"/>
        <v>是</v>
      </c>
    </row>
    <row r="14" ht="36" customHeight="1" spans="1:6">
      <c r="A14" s="364" t="s">
        <v>1244</v>
      </c>
      <c r="B14" s="331" t="s">
        <v>1245</v>
      </c>
      <c r="C14" s="343">
        <v>-901</v>
      </c>
      <c r="D14" s="343"/>
      <c r="E14" s="395">
        <f t="shared" si="1"/>
        <v>1</v>
      </c>
      <c r="F14" s="387" t="str">
        <f t="shared" si="0"/>
        <v>是</v>
      </c>
    </row>
    <row r="15" ht="36" customHeight="1" spans="1:6">
      <c r="A15" s="364" t="s">
        <v>1246</v>
      </c>
      <c r="B15" s="331" t="s">
        <v>1247</v>
      </c>
      <c r="C15" s="343"/>
      <c r="D15" s="343"/>
      <c r="E15" s="395" t="str">
        <f t="shared" si="1"/>
        <v/>
      </c>
      <c r="F15" s="387" t="str">
        <f t="shared" si="0"/>
        <v>否</v>
      </c>
    </row>
    <row r="16" ht="36" customHeight="1" spans="1:6">
      <c r="A16" s="369" t="s">
        <v>1248</v>
      </c>
      <c r="B16" s="166" t="s">
        <v>1249</v>
      </c>
      <c r="C16" s="366"/>
      <c r="D16" s="366"/>
      <c r="E16" s="395" t="str">
        <f t="shared" si="1"/>
        <v/>
      </c>
      <c r="F16" s="387" t="str">
        <f t="shared" si="0"/>
        <v>是</v>
      </c>
    </row>
    <row r="17" ht="36" customHeight="1" spans="1:6">
      <c r="A17" s="369" t="s">
        <v>1250</v>
      </c>
      <c r="B17" s="166" t="s">
        <v>1251</v>
      </c>
      <c r="C17" s="366"/>
      <c r="D17" s="366"/>
      <c r="E17" s="395" t="str">
        <f t="shared" si="1"/>
        <v/>
      </c>
      <c r="F17" s="387" t="str">
        <f t="shared" si="0"/>
        <v>是</v>
      </c>
    </row>
    <row r="18" ht="36" customHeight="1" spans="1:6">
      <c r="A18" s="369" t="s">
        <v>1252</v>
      </c>
      <c r="B18" s="154" t="s">
        <v>1253</v>
      </c>
      <c r="C18" s="343"/>
      <c r="D18" s="343"/>
      <c r="E18" s="395" t="str">
        <f t="shared" si="1"/>
        <v/>
      </c>
      <c r="F18" s="387" t="str">
        <f t="shared" si="0"/>
        <v>否</v>
      </c>
    </row>
    <row r="19" ht="36" customHeight="1" spans="1:6">
      <c r="A19" s="369" t="s">
        <v>1254</v>
      </c>
      <c r="B19" s="154" t="s">
        <v>1255</v>
      </c>
      <c r="C19" s="343"/>
      <c r="D19" s="343"/>
      <c r="E19" s="395" t="str">
        <f t="shared" si="1"/>
        <v/>
      </c>
      <c r="F19" s="387" t="str">
        <f t="shared" si="0"/>
        <v>否</v>
      </c>
    </row>
    <row r="20" ht="36" customHeight="1" spans="1:6">
      <c r="A20" s="369" t="s">
        <v>1256</v>
      </c>
      <c r="B20" s="166" t="s">
        <v>1257</v>
      </c>
      <c r="C20" s="366"/>
      <c r="D20" s="366"/>
      <c r="E20" s="395" t="str">
        <f t="shared" si="1"/>
        <v/>
      </c>
      <c r="F20" s="387" t="str">
        <f t="shared" si="0"/>
        <v>是</v>
      </c>
    </row>
    <row r="21" ht="36" customHeight="1" spans="1:6">
      <c r="A21" s="369" t="s">
        <v>1258</v>
      </c>
      <c r="B21" s="166" t="s">
        <v>1259</v>
      </c>
      <c r="C21" s="366"/>
      <c r="D21" s="366"/>
      <c r="E21" s="395" t="str">
        <f t="shared" si="1"/>
        <v/>
      </c>
      <c r="F21" s="387" t="str">
        <f t="shared" si="0"/>
        <v>是</v>
      </c>
    </row>
    <row r="22" ht="36" customHeight="1" spans="1:6">
      <c r="A22" s="369" t="s">
        <v>1260</v>
      </c>
      <c r="B22" s="166" t="s">
        <v>1261</v>
      </c>
      <c r="C22" s="366"/>
      <c r="D22" s="366"/>
      <c r="E22" s="395" t="str">
        <f t="shared" si="1"/>
        <v/>
      </c>
      <c r="F22" s="387" t="str">
        <f t="shared" si="0"/>
        <v>是</v>
      </c>
    </row>
    <row r="23" ht="36" customHeight="1" spans="1:6">
      <c r="A23" s="364" t="s">
        <v>1262</v>
      </c>
      <c r="B23" s="365" t="s">
        <v>1263</v>
      </c>
      <c r="C23" s="366"/>
      <c r="D23" s="366"/>
      <c r="E23" s="395" t="str">
        <f t="shared" si="1"/>
        <v/>
      </c>
      <c r="F23" s="387" t="str">
        <f t="shared" si="0"/>
        <v>是</v>
      </c>
    </row>
    <row r="24" ht="36" customHeight="1" spans="1:6">
      <c r="A24" s="364" t="s">
        <v>1264</v>
      </c>
      <c r="B24" s="365" t="s">
        <v>1265</v>
      </c>
      <c r="C24" s="367">
        <v>1771</v>
      </c>
      <c r="D24" s="367">
        <v>600</v>
      </c>
      <c r="E24" s="395">
        <f t="shared" si="1"/>
        <v>-0.6612</v>
      </c>
      <c r="F24" s="387" t="str">
        <f t="shared" si="0"/>
        <v>是</v>
      </c>
    </row>
    <row r="25" ht="36" customHeight="1" spans="1:6">
      <c r="A25" s="364" t="s">
        <v>1266</v>
      </c>
      <c r="B25" s="365" t="s">
        <v>1267</v>
      </c>
      <c r="C25" s="366"/>
      <c r="D25" s="366"/>
      <c r="E25" s="395" t="str">
        <f t="shared" si="1"/>
        <v/>
      </c>
      <c r="F25" s="387" t="str">
        <f t="shared" si="0"/>
        <v>是</v>
      </c>
    </row>
    <row r="26" ht="36" customHeight="1" spans="1:6">
      <c r="A26" s="364" t="s">
        <v>1268</v>
      </c>
      <c r="B26" s="365" t="s">
        <v>1269</v>
      </c>
      <c r="C26" s="366"/>
      <c r="D26" s="366"/>
      <c r="E26" s="395" t="str">
        <f t="shared" si="1"/>
        <v/>
      </c>
      <c r="F26" s="387" t="str">
        <f t="shared" si="0"/>
        <v>是</v>
      </c>
    </row>
    <row r="27" ht="36" customHeight="1" spans="1:6">
      <c r="A27" s="364" t="s">
        <v>1270</v>
      </c>
      <c r="B27" s="365" t="s">
        <v>1271</v>
      </c>
      <c r="C27" s="367">
        <v>5519</v>
      </c>
      <c r="D27" s="367">
        <v>6585</v>
      </c>
      <c r="E27" s="395">
        <f t="shared" si="1"/>
        <v>0.1932</v>
      </c>
      <c r="F27" s="387" t="str">
        <f t="shared" si="0"/>
        <v>是</v>
      </c>
    </row>
    <row r="28" ht="36" customHeight="1" spans="1:6">
      <c r="A28" s="364"/>
      <c r="B28" s="331"/>
      <c r="C28" s="343"/>
      <c r="D28" s="343"/>
      <c r="E28" s="395" t="str">
        <f t="shared" si="1"/>
        <v/>
      </c>
      <c r="F28" s="387" t="str">
        <f t="shared" si="0"/>
        <v>是</v>
      </c>
    </row>
    <row r="29" ht="36" customHeight="1" spans="1:6">
      <c r="A29" s="370"/>
      <c r="B29" s="371" t="s">
        <v>1272</v>
      </c>
      <c r="C29" s="367">
        <v>50405</v>
      </c>
      <c r="D29" s="367">
        <v>184399</v>
      </c>
      <c r="E29" s="395">
        <f t="shared" si="1"/>
        <v>2.6583</v>
      </c>
      <c r="F29" s="387" t="str">
        <f t="shared" si="0"/>
        <v>是</v>
      </c>
    </row>
    <row r="30" ht="36" customHeight="1" spans="1:6">
      <c r="A30" s="372">
        <v>105</v>
      </c>
      <c r="B30" s="373" t="s">
        <v>1273</v>
      </c>
      <c r="C30" s="323"/>
      <c r="D30" s="311"/>
      <c r="E30" s="395" t="str">
        <f t="shared" si="1"/>
        <v/>
      </c>
      <c r="F30" s="387" t="str">
        <f t="shared" si="0"/>
        <v>否</v>
      </c>
    </row>
    <row r="31" ht="36" customHeight="1" spans="1:6">
      <c r="A31" s="410">
        <v>110</v>
      </c>
      <c r="B31" s="411" t="s">
        <v>61</v>
      </c>
      <c r="C31" s="323">
        <v>146900</v>
      </c>
      <c r="D31" s="323">
        <v>24591</v>
      </c>
      <c r="E31" s="395">
        <f t="shared" si="1"/>
        <v>-0.8326</v>
      </c>
      <c r="F31" s="387" t="str">
        <f t="shared" si="0"/>
        <v>是</v>
      </c>
    </row>
    <row r="32" ht="36" customHeight="1" spans="1:6">
      <c r="A32" s="410">
        <v>11004</v>
      </c>
      <c r="B32" s="411" t="s">
        <v>1274</v>
      </c>
      <c r="C32" s="323">
        <v>9572</v>
      </c>
      <c r="D32" s="323">
        <v>1813</v>
      </c>
      <c r="E32" s="395">
        <f t="shared" si="1"/>
        <v>-0.8106</v>
      </c>
      <c r="F32" s="387" t="str">
        <f t="shared" si="0"/>
        <v>是</v>
      </c>
    </row>
    <row r="33" ht="36" customHeight="1" spans="1:6">
      <c r="A33" s="380">
        <v>1100402</v>
      </c>
      <c r="B33" s="412" t="s">
        <v>1275</v>
      </c>
      <c r="C33" s="376">
        <v>9572</v>
      </c>
      <c r="D33" s="306">
        <v>1813</v>
      </c>
      <c r="E33" s="395">
        <f t="shared" si="1"/>
        <v>-0.8106</v>
      </c>
      <c r="F33" s="387" t="str">
        <f t="shared" si="0"/>
        <v>是</v>
      </c>
    </row>
    <row r="34" ht="36" customHeight="1" spans="1:6">
      <c r="A34" s="380">
        <v>1100403</v>
      </c>
      <c r="B34" s="412" t="s">
        <v>1276</v>
      </c>
      <c r="C34" s="376"/>
      <c r="D34" s="306"/>
      <c r="E34" s="395" t="str">
        <f t="shared" si="1"/>
        <v/>
      </c>
      <c r="F34" s="387" t="str">
        <f t="shared" si="0"/>
        <v>是</v>
      </c>
    </row>
    <row r="35" ht="36" customHeight="1" spans="1:6">
      <c r="A35" s="380">
        <v>11008</v>
      </c>
      <c r="B35" s="412" t="s">
        <v>64</v>
      </c>
      <c r="C35" s="376">
        <v>3809</v>
      </c>
      <c r="D35" s="306">
        <v>2873</v>
      </c>
      <c r="E35" s="395">
        <f t="shared" si="1"/>
        <v>-0.2457</v>
      </c>
      <c r="F35" s="387" t="str">
        <f t="shared" si="0"/>
        <v>是</v>
      </c>
    </row>
    <row r="36" ht="36" customHeight="1" spans="1:6">
      <c r="A36" s="380">
        <v>11009</v>
      </c>
      <c r="B36" s="412" t="s">
        <v>65</v>
      </c>
      <c r="C36" s="376">
        <v>28919</v>
      </c>
      <c r="D36" s="306">
        <v>3605</v>
      </c>
      <c r="E36" s="395">
        <f t="shared" si="1"/>
        <v>-0.8753</v>
      </c>
      <c r="F36" s="387" t="str">
        <f t="shared" si="0"/>
        <v>是</v>
      </c>
    </row>
    <row r="37" ht="36" customHeight="1" spans="1:6">
      <c r="A37" s="380">
        <v>11011</v>
      </c>
      <c r="B37" s="381" t="s">
        <v>1277</v>
      </c>
      <c r="C37" s="251">
        <v>104600</v>
      </c>
      <c r="D37" s="251">
        <v>16300</v>
      </c>
      <c r="E37" s="395"/>
      <c r="F37" s="387" t="str">
        <f t="shared" si="0"/>
        <v>是</v>
      </c>
    </row>
    <row r="38" ht="36" customHeight="1" spans="1:6">
      <c r="A38" s="382"/>
      <c r="B38" s="383" t="s">
        <v>69</v>
      </c>
      <c r="C38" s="323">
        <v>197305</v>
      </c>
      <c r="D38" s="323">
        <v>208990</v>
      </c>
      <c r="E38" s="395">
        <f>IF(C38&gt;0,D38/C38-1,IF(C38&lt;0,-(D38/C38-1),""))</f>
        <v>0.0592</v>
      </c>
      <c r="F38" s="387" t="str">
        <f t="shared" si="0"/>
        <v>是</v>
      </c>
    </row>
    <row r="39" spans="3:4">
      <c r="C39" s="413"/>
      <c r="D39" s="413"/>
    </row>
    <row r="41" spans="3:4">
      <c r="C41" s="413"/>
      <c r="D41" s="413"/>
    </row>
    <row r="43" spans="3:4">
      <c r="C43" s="413"/>
      <c r="D43" s="413"/>
    </row>
    <row r="44" spans="3:4">
      <c r="C44" s="413"/>
      <c r="D44" s="413"/>
    </row>
    <row r="46" spans="3:4">
      <c r="C46" s="413"/>
      <c r="D46" s="413"/>
    </row>
    <row r="47" spans="3:4">
      <c r="C47" s="413"/>
      <c r="D47" s="413"/>
    </row>
    <row r="48" spans="3:4">
      <c r="C48" s="413"/>
      <c r="D48" s="413"/>
    </row>
    <row r="49" spans="3:4">
      <c r="C49" s="413"/>
      <c r="D49" s="413"/>
    </row>
    <row r="51" spans="3:4">
      <c r="C51" s="413"/>
      <c r="D51" s="413"/>
    </row>
  </sheetData>
  <mergeCells count="1">
    <mergeCell ref="A1:E1"/>
  </mergeCells>
  <conditionalFormatting sqref="B30">
    <cfRule type="expression" dxfId="1" priority="16" stopIfTrue="1">
      <formula>"len($A:$A)=3"</formula>
    </cfRule>
  </conditionalFormatting>
  <conditionalFormatting sqref="B32">
    <cfRule type="expression" dxfId="1" priority="7" stopIfTrue="1">
      <formula>"len($A:$A)=3"</formula>
    </cfRule>
  </conditionalFormatting>
  <conditionalFormatting sqref="B34">
    <cfRule type="expression" dxfId="1" priority="6" stopIfTrue="1">
      <formula>"len($A:$A)=3"</formula>
    </cfRule>
  </conditionalFormatting>
  <conditionalFormatting sqref="C30:C35 D31:D34">
    <cfRule type="expression" dxfId="1" priority="15" stopIfTrue="1">
      <formula>"len($A:$A)=3"</formula>
    </cfRule>
  </conditionalFormatting>
  <conditionalFormatting sqref="D30 D33:D35">
    <cfRule type="expression" dxfId="1" priority="12" stopIfTrue="1">
      <formula>"len($A:$A)=3"</formula>
    </cfRule>
  </conditionalFormatting>
  <conditionalFormatting sqref="B31 B33">
    <cfRule type="expression" dxfId="1" priority="9" stopIfTrue="1">
      <formula>"len($A:$A)=3"</formula>
    </cfRule>
  </conditionalFormatting>
  <conditionalFormatting sqref="C37 D37">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1-1新平县一般公共预算收入情况表</vt:lpstr>
      <vt:lpstr>1-2新平县一般公共预算支出情况表</vt:lpstr>
      <vt:lpstr>1-3县本级一般公共预算收入情况表</vt:lpstr>
      <vt:lpstr>1-4县本级一般公共预算支出情况表（公开到项级）</vt:lpstr>
      <vt:lpstr>1-5县本级一般公共预算基本支出情况表（公开到款级）</vt:lpstr>
      <vt:lpstr>1-6一般公共预算支出表(州（市)对下转移支付项目）</vt:lpstr>
      <vt:lpstr>1-7新平县分地区税收返还和转移支付预算表</vt:lpstr>
      <vt:lpstr>1-8新平县县本级“三公”经费预算财政拨款情况统计表</vt:lpstr>
      <vt:lpstr>2-1新平县政府性基金预算收入情况表</vt:lpstr>
      <vt:lpstr>2-2新平县政府性基金预算支出情况表</vt:lpstr>
      <vt:lpstr>2-3县本级政府性基金预算收入情况表</vt:lpstr>
      <vt:lpstr>2-4县本级政府性基金预算支出情况表（公开到项级）</vt:lpstr>
      <vt:lpstr>2-5县本级政府性基金支出表(省对下转移支付)</vt:lpstr>
      <vt:lpstr>3-1新平县国有资本经营收入预算情况表</vt:lpstr>
      <vt:lpstr>3-2新平县国有资本经营支出预算情况表</vt:lpstr>
      <vt:lpstr>3-3县本级国有资本经营收入预算情况表</vt:lpstr>
      <vt:lpstr>3-4县本级国有资本经营支出预算情况表（公开到项级）</vt:lpstr>
      <vt:lpstr>3-5 新平县国有资本经营预算转移支付表 （分地区）</vt:lpstr>
      <vt:lpstr>3-6 国有资本经营预算转移支付表（分项目）</vt:lpstr>
      <vt:lpstr>4-1新平县社会保险基金收入预算情况表</vt:lpstr>
      <vt:lpstr>4-2新平县社会保险基金支出预算情况表</vt:lpstr>
      <vt:lpstr>4-3县本级社会保险基金收入预算情况表</vt:lpstr>
      <vt:lpstr>4-4县本级社会保险基金支出预算情况表</vt:lpstr>
      <vt:lpstr>5-1   2024年地方政府债务限额及余额预算情况表</vt:lpstr>
      <vt:lpstr>5-2  2024年地方政府一般债务余额情况表</vt:lpstr>
      <vt:lpstr>5-3  本级2024年地方政府一般债务余额情况表</vt:lpstr>
      <vt:lpstr>5-4 2024年地方政府专项债务余额情况表</vt:lpstr>
      <vt:lpstr>5-5 本级2024年地方政府专项债务余额情况表（本级）</vt:lpstr>
      <vt:lpstr>5-6 地方政府债券发行及还本付息情况表</vt:lpstr>
      <vt:lpstr>5-7 2025年政府专项债务限额和余额情况表</vt:lpstr>
      <vt:lpstr>5-8 2025年年初新增地方政府债券资金安排表</vt:lpstr>
      <vt:lpstr>6-1重大政策和重点项目绩效目标表 (2)</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user</cp:lastModifiedBy>
  <dcterms:created xsi:type="dcterms:W3CDTF">2006-09-16T16:00:00Z</dcterms:created>
  <cp:lastPrinted>2020-05-08T02:46:00Z</cp:lastPrinted>
  <dcterms:modified xsi:type="dcterms:W3CDTF">2025-10-17T17:33:47Z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2052-12.8.2.17863</vt:lpwstr>
  </property>
  <property fmtid="{D5CDD505-2E9C-101B-9397-08002B2CF9AE}" pid="3" name="ICV">
    <vt:lpwstr>0E97CFBFE7F949BCA0FB0402360C8299_12</vt:lpwstr>
  </property>
</Properties>
</file>