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数据源（勿删）" sheetId="5" state="hidden" r:id="rId1"/>
    <sheet name="新平县2026年度巩固拓展脱贫攻坚成果和乡村振兴项目库公示表" sheetId="4" r:id="rId2"/>
  </sheets>
  <definedNames>
    <definedName name="_xlnm._FilterDatabase" localSheetId="1" hidden="1">新平县2026年度巩固拓展脱贫攻坚成果和乡村振兴项目库公示表!$A$5:$Z$103</definedName>
    <definedName name="_xlnm.Print_Titles" localSheetId="1">新平县2026年度巩固拓展脱贫攻坚成果和乡村振兴项目库公示表!$1:$5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<sst xmlns="http://schemas.openxmlformats.org/spreadsheetml/2006/main" count="1505" uniqueCount="477">
  <si>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</si>
  <si>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</si>
  <si>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</si>
  <si>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</si>
  <si>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</si>
  <si>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</si>
  <si>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</si>
  <si>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</si>
  <si>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</si>
  <si>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</si>
  <si>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</si>
  <si>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</si>
  <si>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</si>
  <si>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</si>
  <si>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</si>
  <si>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</si>
  <si>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</si>
  <si>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</si>
  <si>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</si>
  <si>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</si>
  <si>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</si>
  <si>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</si>
  <si>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</si>
  <si>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</si>
  <si>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</si>
  <si>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</si>
  <si>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</si>
  <si>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</si>
  <si>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</si>
  <si>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</si>
  <si>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</si>
  <si>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</si>
  <si>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</si>
  <si>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</si>
  <si>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</si>
  <si>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</si>
  <si>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</si>
  <si>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</si>
  <si>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</si>
  <si>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</si>
  <si>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</si>
  <si>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</si>
  <si>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</si>
  <si>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</si>
  <si>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</si>
  <si>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</si>
  <si>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</si>
  <si>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</si>
  <si>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</si>
  <si>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</si>
  <si>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</si>
  <si>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</si>
  <si>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</si>
  <si>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</si>
  <si>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</si>
  <si>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</si>
  <si>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</si>
  <si>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</si>
  <si>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</si>
  <si>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</si>
  <si>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</si>
  <si>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</si>
  <si>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</si>
  <si>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</si>
  <si>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</si>
  <si>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</si>
  <si>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</si>
  <si>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</si>
  <si>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</si>
  <si>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</si>
  <si>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</si>
  <si>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</si>
  <si>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</si>
  <si>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</si>
  <si>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</si>
  <si>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</si>
  <si>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</si>
  <si>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</si>
  <si>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</si>
  <si>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</si>
  <si>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</si>
  <si>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</si>
  <si>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新平县2026年度巩固拓展脱贫攻坚成果和乡村振兴项目库公示表</t>
  </si>
  <si>
    <t>序号</t>
  </si>
  <si>
    <t>县（市、区）</t>
  </si>
  <si>
    <t>项目实施地点</t>
  </si>
  <si>
    <t>项目类型</t>
  </si>
  <si>
    <t>项目名称</t>
  </si>
  <si>
    <t>规划年度</t>
  </si>
  <si>
    <t>建设性质</t>
  </si>
  <si>
    <t>项目概要及建设主要内容</t>
  </si>
  <si>
    <t>项目概算投资（万元）</t>
  </si>
  <si>
    <t>年度财政资金计划（万元）</t>
  </si>
  <si>
    <t>绩效目标预测</t>
  </si>
  <si>
    <t>是否到户项目</t>
  </si>
  <si>
    <t>联农带农机制</t>
  </si>
  <si>
    <t>是否符合符合规划、土地、环保要求</t>
  </si>
  <si>
    <t>是否易地搬迁后扶项目</t>
  </si>
  <si>
    <t>是否劳动密集型产业</t>
  </si>
  <si>
    <t>是否壮大集体经济项目</t>
  </si>
  <si>
    <t>是否纳入年度实施计划</t>
  </si>
  <si>
    <t>备注</t>
  </si>
  <si>
    <t>小  计</t>
  </si>
  <si>
    <t>衔接资金</t>
  </si>
  <si>
    <t>其他财政资金</t>
  </si>
  <si>
    <t>项目受益人数</t>
  </si>
  <si>
    <t>其中：脱贫人口及监测对象</t>
  </si>
  <si>
    <t>总体目标</t>
  </si>
  <si>
    <t>乡</t>
  </si>
  <si>
    <t>村</t>
  </si>
  <si>
    <t>户</t>
  </si>
  <si>
    <t>人</t>
  </si>
  <si>
    <t>新平县</t>
  </si>
  <si>
    <t>古城街道</t>
  </si>
  <si>
    <t>古城社区</t>
  </si>
  <si>
    <t>新平县古城街道古城社区下古城小组民族团结进步示范村项目</t>
  </si>
  <si>
    <t>2026年</t>
  </si>
  <si>
    <t>一、道路硬化：1、土方换填1744立方米。2、路基垫层800立方米。3、路面硬化1840平方米。 二、 雨污设施建设：1、雨水主管长200米，雨水主管网建设，混凝土管800MM。2、雨水支管网建设长120米，管材DN200(HDPE双壁波纹管)。3、排污管道长115米，.管材：污水管网建设DN400(HDPE双壁波纹管)。4、检查井5座。三、新建毛石挡墙：540立方米。</t>
  </si>
  <si>
    <t>85</t>
  </si>
  <si>
    <t>279</t>
  </si>
  <si>
    <t>1</t>
  </si>
  <si>
    <t>7</t>
  </si>
  <si>
    <t>通过项目实施，改善整个小组的生产生活条件和居住环境加快乡村振兴步伐改善群众的生活质量，推进民族团结示范小组与新型城镇化良性互动，建设“规划科学布局美、村容整洁环境美、创业增收生活美、乡风文明身心美”的美丽乡村。</t>
  </si>
  <si>
    <t>不需要</t>
  </si>
  <si>
    <t>锦秀社区</t>
  </si>
  <si>
    <t>新平县古城街道锦秀示范社区“和和美美一家人”示范社区项目</t>
  </si>
  <si>
    <t>1.土基开挖、地基浇筑等基础施工；                                         2.建设升旗台规格为3米×3米×1.5米;
3.旗杆规格（长度23米）采用锥形不锈钢材质；
4.旗台护栏安装建设（长26.4米）；                                                 5.旗台墙面护栏安装，面积15.52平方米；
6.旗台地面铺设，铺设面积62.75平方米。</t>
  </si>
  <si>
    <t>该项目以铸牢中华民族共同体意识为主线，致力于打造集仪式感、文化性与教育性于一体的升旗活动平台。通过将民族文化元素融入升旗台建筑设计，生动展现中华文化多元一体格局，构筑各民族共有的精神标识，以此强化各族群众对伟大祖国、中华民族、中华文化、中国共产党、中国特色社会主义的高度认同。
依托常态化升国旗仪式、民族团结主题活动等载体，项目将进一步增强各族群众“目视国旗、心向中华”的情感共鸣，厚植爱国主义情怀。未来，这里将成为县域内民族团结进步教育的实践基地与文化地标，有力推动各民族在空间、文化、经济、社会等领域全方位嵌入，营造“中华民族一家亲”的浓厚社会氛围，为各民族高质量发展凝聚团结奋进的精神力量。</t>
  </si>
  <si>
    <t>昌源社区</t>
  </si>
  <si>
    <t>新平县古城街道昌源社区大方达小组产业路建设工程项目</t>
  </si>
  <si>
    <t xml:space="preserve">产业路硬化长2300米，宽4.5米，面积10350平方米，投入资金103.5万元。挡墙支砌400米800立方，投资30.4万元，总投资133.9万元，衔接资金133.9万元。 </t>
  </si>
  <si>
    <t>123</t>
  </si>
  <si>
    <t>487</t>
  </si>
  <si>
    <t>改善整个小组123户487人的生产生活条件，提升通行能力：构建覆盖主要产业区的道路网络，确保道路等级、路况满足农产品运输、生产资料运送及产业相关人员往来需求；促进产业发展：通过改善交通条件，降低农村产业的物流成本，方便农产品外销和产业链各环节衔接，带动特色农业、农产品加工等产业发展。助力乡村振兴：以产业路为纽带，推动城乡资源双向流动，增加农民收入，改善农村生产生活条件，为实现农业强、农村美、农民富的目标提供支撑。</t>
  </si>
  <si>
    <t>桂山街道</t>
  </si>
  <si>
    <t>亚尼社区</t>
  </si>
  <si>
    <t>新平县桂山街道亚尼社区亚尼河小组美丽乡村建设项目</t>
  </si>
  <si>
    <r>
      <rPr>
        <sz val="10"/>
        <rFont val="方正仿宋_GBK"/>
        <charset val="134"/>
      </rPr>
      <t>原60年代部队16间营房进行加固，储水潭加固（混凝土挡墙600m</t>
    </r>
    <r>
      <rPr>
        <sz val="10"/>
        <rFont val="方正书宋_GBK"/>
        <charset val="134"/>
      </rPr>
      <t>³</t>
    </r>
    <r>
      <rPr>
        <sz val="10"/>
        <rFont val="方正仿宋_GBK"/>
        <charset val="134"/>
      </rPr>
      <t>），人畜分离（猪圈27幢），雨污分流（生物净化池1座，管网1650）</t>
    </r>
  </si>
  <si>
    <t>亚尼社区将以亚尼河水库建设为契机，围绕亚尼河小组美丽乡村建设，努力打造一条品窝尼美食、住亚尼河小组营房、看成片文山兜兰的农文旅游线，使小组经济效益得到充分发挥，让群众在生产迭代升级中更多共享改革红利，实现农、文、旅深度融合发展，为乡村振兴典型带动做出积极示范。</t>
  </si>
  <si>
    <t>新平县桂山街道亚尼社区“和和美美一家人”示范社区项目</t>
  </si>
  <si>
    <r>
      <rPr>
        <sz val="10"/>
        <rFont val="方正仿宋_GBK"/>
        <charset val="0"/>
      </rPr>
      <t>以民族团结进步创建为抓手，以促进文化互嵌为出发点，建设“三交”场地硬化2668㎡；小组村尾箐处围栏建设20米，红土填埋50m</t>
    </r>
    <r>
      <rPr>
        <sz val="10"/>
        <rFont val="方正书宋_GBK"/>
        <charset val="0"/>
      </rPr>
      <t>³</t>
    </r>
    <r>
      <rPr>
        <sz val="10"/>
        <rFont val="方正仿宋_GBK"/>
        <charset val="0"/>
      </rPr>
      <t>；村庄内空闲场地硬化500平方米。</t>
    </r>
  </si>
  <si>
    <t xml:space="preserve">以“和和美美一家人”为建设目标，1.提升公共空间质量与安全性：通过对公共场所及村庄内空闲场地进行硬化，显著改善地面状况，解决泥泞、尘土问题，提高场地平整度和耐用性，为居民提供安全、整洁、舒适的公共活动与休闲场地。
2.加强重点区域防护与治理：在岔河小组村尾箐关键位置建设10米围栏，并回填红土，旨在加固边坡、划定安全边界，有效消除该区域潜在的地质或坠落安全隐患，保障周边居民和设施安全。
3.完善基础服务设施：综合实施场地硬化、围栏建设和填方工程，系统性地完善项目区域的基础设施短板，优化人居环境，提升村庄整体形象和宜居水平，切实满足居民对基础设施改善的迫切需求。
</t>
  </si>
  <si>
    <t>平甸乡</t>
  </si>
  <si>
    <t>红星村</t>
  </si>
  <si>
    <t>新平县平甸乡红星村龙潭箐小组民族团结特色示范村建设项目</t>
  </si>
  <si>
    <t>（一）产业发展：1.1.实施山地优质烟叶提升工程，打造山地烟叶核心示范区建设。新建道路工程，硬化4m宽道路1公里。2.新建挡墙1000立方米（二）基础设施建设：1.实施人畜饮水保障工程，新建水池1口，铺设人畜饮水管道420米。2.实施人居环境建设，新建排水沟420米，基础照明设施安装8盏。3.民族团结进步示范：铸牢中华民族共同体意识宣传教育</t>
  </si>
  <si>
    <t>围绕产业发展项目、基础设施建设项目、人居环境建设项目、民族团结进步示范宣传等项目建设，通过项目实施，改善生产生活条件，提升农村基础设施，改善公共服务设施，改善生活环境，满足其周边居民的生产、生活需要，积极发展豌豆、核桃等特色产业，实现产业结构调整和升级，使经济结构趋向合理，促进经济发展，预计可实现农民人均可支配收入增幅500元以上。</t>
  </si>
  <si>
    <t>促进农户共享资产收益增收—其他</t>
  </si>
  <si>
    <t>费贾村</t>
  </si>
  <si>
    <t>新平县平甸乡费贾村农特产品集散中心建设项目</t>
  </si>
  <si>
    <t>项目建设内容：1.农特产品集散中心建设：场地硬化350平方米，计划投资25万元；2.摆放货台货架建设80㎡，计划投资15万元；3.中小型冷库建设4座，计划投资40万元；4.配置过磅电子地秤1台，计划投资1万元；5.建设农特产品展示观光设施90平方米（含装修配套设施合计30万元，电子商务直播带货平台信息操作间）计划投资18万元；6.配套公共照明设施及安防设施，计划投资11万元；7.体验果园采摘区建设1500㎡，计划投资20万元；8.打造特色农家乐建设160㎡，计划投资80万元，主要实施场地硬化建设，小果园、小菜园建设，农家乐、费贾一日游水果生态圈建设。</t>
  </si>
  <si>
    <t>通过改善农副产品交易市场的配套设施功能和服务功能的建设，提高农副产品实际经济价值，拓宽群众增收渠道，壮大村集体经济收入。</t>
  </si>
  <si>
    <t>带动农户发展生产增产增收—产品代销</t>
  </si>
  <si>
    <t>弥勒村</t>
  </si>
  <si>
    <t>新平县平甸乡弥勒村西番莲种植示范基地建设项目</t>
  </si>
  <si>
    <t>联合社小组硬化西番莲产业发展道路2.5公里，新建50m³蓄水池2座、100立方米蓄水池1座，配套灌溉管网，实现精准节水灌溉，破解“灌溉难”困境。</t>
  </si>
  <si>
    <t>建成后将彻底改善产区交通与灌溉条件，为西番莲规模化种植、标准化管理及市场化流通提供坚实支撑，助力村集体经济增收与农户致富。</t>
  </si>
  <si>
    <t>带动农户发展生产增产增收—订单生产</t>
  </si>
  <si>
    <t>白鹤村</t>
  </si>
  <si>
    <t>新平县平甸乡白鹤村蔗糖产业基础设施建设项目</t>
  </si>
  <si>
    <t>白鹤村石头村大寨小组产业路扩宽4米，总长5200米；铺设泥结石路面560米；修建三面光沟渠5200米，80*80型号涵管铺设20根。</t>
  </si>
  <si>
    <t>进一步改善群众生产生活交通便利条件，机耕路扩宽修复工程覆盖农田1500亩，为下一步我村大力发展蔗糖产业奠定坚实基础，产业路覆盖农作物经济产值预计达400万。提高群众发展农业生产积极性，推动群众持续增收。</t>
  </si>
  <si>
    <t>带动农户发展生产增产增收—其他</t>
  </si>
  <si>
    <t>者甸村</t>
  </si>
  <si>
    <t>平甸乡者甸村百合组培母球（切花百合、药用百合、食用百合）标准化生产基地建设</t>
  </si>
  <si>
    <t xml:space="preserve"> 建设30亩（20010平方米）纲架大棚及喷滴灌、排水沟等配套设施。</t>
  </si>
  <si>
    <t>通过建设30亩纲架大棚组培母球标准化生产示范基地，每年可培育出300万粒百合种球，近三年内可带动周边村民小组110户农户300多亩百合鲜切花种植规模，亩产值1.5万元，农民收入可达450万元以上，五年后规模突破500亩，逐步延伸至其它村委会。村集体经济每年可增收10万元以上，可解决当地剩余劳动力5000人次／年，就近就地务工创收60多万元务工费，通过百合鲜切花种植和水稻、玉米等粮食作物轮作，使土壤得到有机化利用。</t>
  </si>
  <si>
    <t>桃孔村</t>
  </si>
  <si>
    <t>新平县平甸乡桃孔村民族团结进步示范村建设项目</t>
  </si>
  <si>
    <t>一、产业发展：(1)实施烤烟、人工菌产业发展道路工程，新建硬化3.5m宽道路750米，投资28.35万元，排水沟750米，投资1.45万，新建挡墙300立方米，投资10.8万元；(2)新建人工菌产房430平方米，投资6.4万，改造烤房5座，投资7.5万，购置机器设备一套，投资20万元，便于群众开展生产。
二、基础设施建设：(1)实施农产品消散地建设750平米，投资9万元，(2)实施人居环境建设，新增村内排污管400米，投资14万，硬化人行道34米，投资0.5万，完善公厕设施一项，投资2万元。</t>
  </si>
  <si>
    <t xml:space="preserve">该项目的实施采取“桃孔村委会+村办公司+村小组股份经济合作社+农户”的模式，村委会整合资金对冬瓜箐小组、玉碗水小组进行基础设施建设、产业发展帮扶提升，推动农村特色产业食用菌、烤烟全产业链条的发展，从而增加农民收入，改善群众生产生活条件，提升各族群众生活的幸福感和满意度；有利于促进农村社会的和谐稳定。
</t>
  </si>
  <si>
    <t>新平县平甸乡石头村大寨绿美乡村建设项目</t>
  </si>
  <si>
    <t>建设内容：实施雨污分流管道建设250m、排水沟250m,检查井4口，垃圾箱2个，挡墙支砌80m³；实施公共照明设施18套，村庄道路硬化200m，民主议事平台建设85㎡。</t>
  </si>
  <si>
    <t>改善村庄基础设施，完善村庄功能齐全。提升村庄人居环境，建设美丽村寨，提高群众生活幸福指数。</t>
  </si>
  <si>
    <t>扬武镇</t>
  </si>
  <si>
    <t>老白甸村</t>
  </si>
  <si>
    <t>新平县扬武镇老白甸村农产品集散中心建设项目</t>
  </si>
  <si>
    <r>
      <rPr>
        <sz val="10"/>
        <rFont val="方正仿宋_GBK"/>
        <charset val="134"/>
      </rPr>
      <t>1，配套管理房30㎡，压缩机房、配电房21㎡，
2.冷库600m</t>
    </r>
    <r>
      <rPr>
        <sz val="10"/>
        <rFont val="方正书宋_GBK"/>
        <charset val="134"/>
      </rPr>
      <t>³</t>
    </r>
    <r>
      <rPr>
        <sz val="10"/>
        <rFont val="方正仿宋_GBK"/>
        <charset val="134"/>
      </rPr>
      <t>，地磅称安装1台、安装变压器（30KVA）及线路一组，其他附属工程。</t>
    </r>
  </si>
  <si>
    <t>为壮大村集体经济，带动村民增收，助力乡村振兴。</t>
  </si>
  <si>
    <t>写莫村</t>
  </si>
  <si>
    <t>新平县扬武镇写莫村树都柏小组农产品集散中心建设项目</t>
  </si>
  <si>
    <t>1、搭彩钢瓦棚（1300平方米）；2、安装室内电路与设施。</t>
  </si>
  <si>
    <t>壮大村集体经济、方便菜农与收购商交易、人居环境整治提升</t>
  </si>
  <si>
    <t>扬武社区</t>
  </si>
  <si>
    <t>新平县扬武社区“和和美美一家人”示范社区项目</t>
  </si>
  <si>
    <r>
      <rPr>
        <sz val="10"/>
        <rFont val="方正仿宋_GBK"/>
        <charset val="134"/>
      </rPr>
      <t>一是在扬武社区综合楼实施阳台防水400㎡；室内外挂白灰处理625㎡；下水管道网建设125m</t>
    </r>
    <r>
      <rPr>
        <sz val="10"/>
        <rFont val="方正书宋_GBK"/>
        <charset val="134"/>
      </rPr>
      <t>³</t>
    </r>
    <r>
      <rPr>
        <sz val="10"/>
        <rFont val="方正仿宋_GBK"/>
        <charset val="134"/>
      </rPr>
      <t>。二是新建扬武社区老城区内（一街、二街、三街小组）污水管网建设950m。三是石榴园小组建设排水沟20m,化粪池1个30m</t>
    </r>
    <r>
      <rPr>
        <sz val="10"/>
        <rFont val="方正书宋_GBK"/>
        <charset val="134"/>
      </rPr>
      <t>³</t>
    </r>
    <r>
      <rPr>
        <sz val="10"/>
        <rFont val="方正仿宋_GBK"/>
        <charset val="134"/>
      </rPr>
      <t>，道路硬化20m。</t>
    </r>
  </si>
  <si>
    <t>以“和和美美一家人”为建设目标，该项目的实施采取“村集体股份经济合作联合社＋村小组股份经济合作社+租户＋农户”的模式，采取社区对综合楼的盘活使用，壮大村级集体经济，由社区股份经济合作联合社争取衔接资金投入，负责日常统一管理。</t>
  </si>
  <si>
    <t>大开门社区</t>
  </si>
  <si>
    <t>新平县大开门社区有耳小组民族团结进步示范村项目</t>
  </si>
  <si>
    <t>投资100万元，做有耳小组公共基础实施工程建设项目。其中：一、道路长700米、宽6米C30混凝土浇筑，单价121元/平方米，投资50.82万元；二、排水沟860米，0.5米X0.6米C25混凝土浇筑，单价210元/米，投资18.06万元；三、污水管700米塑料管（砂垫层100厚）HDPE波纹管DN200，单价80元/米，投资5.6万元、塑料检查井（PE1000X1000X400）25个，单价2500元/个；投资6.25万元；四、DN50给水管850米，单价42元/米，投资3.57万元、DN32给水管820米，单价30元/米，投资2.46万元；五、照明设施20盏，单价3500元/盏，投资7万元；六、公厕52平方米，单价1200元/平方米，投资6.24万元。</t>
  </si>
  <si>
    <t>示范村建设项目围绕民族团结、改善生产生活条件、产业发展等项目建设，不断夯实农村基础设施建设，改善群众生产生活条件，
    该项目的实施，能够加快推进农村一二三产业融合，加快新技术、新业态、新模式发展，培育农村产业发展新动能，加快培育乡村产业发展新业态，推动生态资源和生态优势转化为产业优势，切实拓宽群众增收新渠道，对于推动城乡融合发展，夯实乡村振兴产业基础具有重大意义。</t>
  </si>
  <si>
    <t>新化乡</t>
  </si>
  <si>
    <t>大寨村、海外村</t>
  </si>
  <si>
    <t>新平县新化乡生物质颗粒厂建设项目</t>
  </si>
  <si>
    <t>项目占地15亩，建设面积8亩，建设内容包括：场地硬化：硬化1000平方米场地堆放原材料；彩钢瓦搭建：搭建1000平方米彩钢瓦粉碎等原材料处理车间；厂房扩建：扩建1200平方米厂房，储存原料和成品，扩建20平方米办公及生活用房；厂房修缮：修缮损坏厂房1800平方米；设备更新：更新和维修4条生产线；购置装载机、运输车辆等设施设备。</t>
  </si>
  <si>
    <t>767</t>
  </si>
  <si>
    <t>通过项目建设，带动周边群众就业，增加村集体经济。</t>
  </si>
  <si>
    <t>大寨村</t>
  </si>
  <si>
    <t>新平县新化乡大寨村丫口果蔬分拣中心建设项目</t>
  </si>
  <si>
    <r>
      <rPr>
        <sz val="10"/>
        <rFont val="方正仿宋_GBK"/>
        <charset val="134"/>
      </rPr>
      <t>1、搭建活动板房共150㎡；2、场地硬化800㎡；3、支砌挡墙约200m</t>
    </r>
    <r>
      <rPr>
        <sz val="10"/>
        <rFont val="方正书宋_GBK"/>
        <charset val="134"/>
      </rPr>
      <t>³</t>
    </r>
    <r>
      <rPr>
        <sz val="10"/>
        <rFont val="方正仿宋_GBK"/>
        <charset val="134"/>
      </rPr>
      <t>；4、彩钢瓦搭建1000㎡；5、土方开挖台班30个；6、土方回填30m</t>
    </r>
    <r>
      <rPr>
        <sz val="10"/>
        <rFont val="方正书宋_GBK"/>
        <charset val="134"/>
      </rPr>
      <t>³</t>
    </r>
    <r>
      <rPr>
        <sz val="10"/>
        <rFont val="方正仿宋_GBK"/>
        <charset val="134"/>
      </rPr>
      <t xml:space="preserve">；7、涵管填埋20根；8、墙体刮白600㎡；9、水塔2个；10、大门两道
</t>
    </r>
  </si>
  <si>
    <t>3240</t>
  </si>
  <si>
    <t>13</t>
  </si>
  <si>
    <t>44</t>
  </si>
  <si>
    <t>通过项目建设，解决场地泥泞，群众交易蔬菜困难的实际问题，辐射带动大寨、老五斗、代味3个村群众调整产业结构，发展蔬菜产业增加收入，为实现乡村振兴打下坚实的基础</t>
  </si>
  <si>
    <t>者渣村</t>
  </si>
  <si>
    <t>新平县新化乡者渣村果蔬分拣中心市场建设项目</t>
  </si>
  <si>
    <r>
      <rPr>
        <sz val="10"/>
        <rFont val="方正仿宋_GBK"/>
        <charset val="134"/>
      </rPr>
      <t>1、土方开挖7个台班；2、土方回填1236m</t>
    </r>
    <r>
      <rPr>
        <sz val="10"/>
        <rFont val="方正书宋_GBK"/>
        <charset val="134"/>
      </rPr>
      <t>³</t>
    </r>
    <r>
      <rPr>
        <sz val="10"/>
        <rFont val="方正仿宋_GBK"/>
        <charset val="134"/>
      </rPr>
      <t>；3、场地硬化167.67m</t>
    </r>
    <r>
      <rPr>
        <sz val="10"/>
        <rFont val="方正书宋_GBK"/>
        <charset val="134"/>
      </rPr>
      <t>³</t>
    </r>
    <r>
      <rPr>
        <sz val="10"/>
        <rFont val="方正仿宋_GBK"/>
        <charset val="134"/>
      </rPr>
      <t>；4、支砌挡墙966.73m</t>
    </r>
    <r>
      <rPr>
        <sz val="10"/>
        <rFont val="方正书宋_GBK"/>
        <charset val="134"/>
      </rPr>
      <t>³</t>
    </r>
    <r>
      <rPr>
        <sz val="10"/>
        <rFont val="方正仿宋_GBK"/>
        <charset val="134"/>
      </rPr>
      <t>；5、涵管填埋11根；6、平台硬化337.4㎡；7、活动板房240㎡；8、搭瓦432.76m；9、围墙112.88m</t>
    </r>
    <r>
      <rPr>
        <sz val="10"/>
        <rFont val="方正书宋_GBK"/>
        <charset val="134"/>
      </rPr>
      <t>³</t>
    </r>
    <r>
      <rPr>
        <sz val="10"/>
        <rFont val="方正仿宋_GBK"/>
        <charset val="134"/>
      </rPr>
      <t>；10、围墙上瓦146.2㎡；11、围墙一般抹灰650.48㎡；12、新建厕所4坑位一座；13、水塔3个；14、三格化粪池一个；15、大门一道。</t>
    </r>
  </si>
  <si>
    <t>386</t>
  </si>
  <si>
    <t>改善果蔬分拣的配套设施功能和服务功能的建设，提高农副产品实际经济价值，拓宽群众增收渠道，壮大村集体经济收入。</t>
  </si>
  <si>
    <t>白达莫村</t>
  </si>
  <si>
    <t>新平县新化乡白达莫村村庄道路硬化建设项目</t>
  </si>
  <si>
    <t>白达莫小组、建设长度主道路530米，宽度3米，巷道206米，宽2.5米，水沟70米，60水泥管3根，40水泥管9根，挡墙350米，公厕2个。</t>
  </si>
  <si>
    <t>白达莫小组道路硬化，解决出行难问题，村庄美化亮化，提升人居环境，建设和美乡村。</t>
  </si>
  <si>
    <t>六竜村</t>
  </si>
  <si>
    <t>新平县新化乡六竜村七多克小组民族团结示范村建设项目</t>
  </si>
  <si>
    <t>一、道路工程：8米主干路（5cm厚碎石垫层调形，20cm厚C30混凝土面层）；4米干路（5cm厚碎石垫层调形，20cm厚C30混凝土面层）；毛石挡墙（高小于2米）（M7.5浆砌毛石挡墙）；土方开挖；回填土方。二、雨污工程：d500排污管；d400排污管；d300排污管；检查井；排水沟渠（0.3m*0.3m）；排水沟渠（0.3m*0.4m）。</t>
  </si>
  <si>
    <t>485</t>
  </si>
  <si>
    <t>1932</t>
  </si>
  <si>
    <t>通过项目建设，竜村七多克民族团结示范村项目的建设将极大改善群众的生产生活条件，提高群众的生活质量。对于基础设施的改善能够全面提升七多克民族团结示范村的生活条件、人居环境和管理水平，为人民群众营造团结、有序、安全的生活环境，加快推进民族团结进步示范村创建的步伐，为巩固拓展脱贫攻坚成果同乡村振兴有效衔接奠定坚实的基础，人民群众自力更生发展生产的信心倍增，为实现各民族团结、经济社会同步发展奠定了基础，将为少数民族地区巩固脱贫成果有效衔接乡村振兴树立标杆榜样。同时，村“两委”班子更加坚强有力，民族团结意识增强，在加快民族村寨发展、传承民族文化等方面成效显著。</t>
  </si>
  <si>
    <t>新化社区</t>
  </si>
  <si>
    <t>新平县新化社区“和和美美一家人”示范社区项目</t>
  </si>
  <si>
    <r>
      <rPr>
        <sz val="10"/>
        <rFont val="方正仿宋_GBK"/>
        <charset val="134"/>
      </rPr>
      <t>投资31.11万元，用于新化社区农贸市场农产品交易区基础实施提升改造，按照单价120元/㎡，实施农特产品交易彩钢瓦大棚（含桁架、立柱、天沟、落水管）873.38㎡;单价28.8元/m，实施落水管建设（110PVC管）241m（含接头）；单价127.78元/㎡，实施农产品交易台（层板1.8m*0.9m，角钢支架高0.75m）353.04㎡；单价540元/m</t>
    </r>
    <r>
      <rPr>
        <sz val="10"/>
        <rFont val="方正书宋_GBK"/>
        <charset val="134"/>
      </rPr>
      <t>³</t>
    </r>
    <r>
      <rPr>
        <sz val="10"/>
        <rFont val="方正仿宋_GBK"/>
        <charset val="134"/>
      </rPr>
      <t>，实施交易区道路修复（4处，C25混凝土）3.04m</t>
    </r>
    <r>
      <rPr>
        <sz val="10"/>
        <rFont val="方正书宋_GBK"/>
        <charset val="134"/>
      </rPr>
      <t>³</t>
    </r>
    <r>
      <rPr>
        <sz val="10"/>
        <rFont val="方正仿宋_GBK"/>
        <charset val="134"/>
      </rPr>
      <t>；单价480元/m</t>
    </r>
    <r>
      <rPr>
        <sz val="10"/>
        <rFont val="方正书宋_GBK"/>
        <charset val="134"/>
      </rPr>
      <t>³</t>
    </r>
    <r>
      <rPr>
        <sz val="10"/>
        <rFont val="方正仿宋_GBK"/>
        <charset val="134"/>
      </rPr>
      <t>，实施市场排水沟（0.3m*0.3m，C25混凝土）7.6m</t>
    </r>
    <r>
      <rPr>
        <sz val="10"/>
        <rFont val="方正书宋_GBK"/>
        <charset val="134"/>
      </rPr>
      <t>³</t>
    </r>
    <r>
      <rPr>
        <sz val="10"/>
        <rFont val="方正仿宋_GBK"/>
        <charset val="134"/>
      </rPr>
      <t>（含开挖、垃圾清运）；单价164元/m，交易区排水管改造（φ200波纹管）324.4m（含开挖、埋管、路面恢复、垃圾清运）；单价214.4元/㎡，实施农特产品交易房（彩钢瓦复合板顶、钢架彩钢瓦墙、铝合金卷帘门）315㎡；单价393元/个，实施交易市场落水井3个；单价240元/个，完成交易市场洗手池17个；单价200元/人，排水沟盖板焊接（人工）4工日；单价360元/盏，交易区照明工程28盏；单价11元/m，实施市场摊位线划定1100m。</t>
    </r>
  </si>
  <si>
    <t>3560</t>
  </si>
  <si>
    <t>打造一个功能齐全、服务高效、设施完善且能充分满足社区居民各类需求的综合性办公服务场所，提升社区办公的规范化、现代化水平，整合党建、政务服务、公共服务、社会管理等多种功能于一体 ，让居民在社区内就能便捷办理各项事务，享受一站式服务，节省时间和精力成本。</t>
  </si>
  <si>
    <t>者竜乡</t>
  </si>
  <si>
    <t>峨毛村</t>
  </si>
  <si>
    <t>新平县者竜乡峨毛村大火塘壮大村集体经济中药材加工一体化建设项目</t>
  </si>
  <si>
    <t>峨毛村通过中药材加工设备采购，与大火塘云南仙茯源药业有限公司以租聘或合作分红方式壮大集体经济。建设内容：新建电烤房10座110万元，对现有厂房提升改造4万元，中草药晾晒场地大棚建设500㎡8万元，打造姜黄示范点基地1个面积20亩14万元，扶持到户产业200亩16万元；设备采购：烘干设备1台，20万元，切药机2台5万元，洗药机1台10万元，筛选机1台30万元，生姜加工生产线一条72万元。</t>
  </si>
  <si>
    <t>项目建成以后可以增加每年不低于5万元村集体经济收入，同时可以收购加工5000余吨中药材鲜品，制成干品1000余吨，实现净利润250万余元，带动务工人次1万工次，产生务工费用100余万元，有效解决群众务工难的问题，补齐产业基础短板，有效推动者竜乡中药材产业全面健康发展。</t>
  </si>
  <si>
    <t>庆丰社区</t>
  </si>
  <si>
    <t>新平县者竜乡全产业链茶叶生产线建设项目</t>
  </si>
  <si>
    <t>该项目总投资202万。其中：(一) 茶叶加工厂房规范化建设1050㎡，投资106 万元。其中：茶叶晾晒区装修 400 ㎡，投资32万元；茶叶包装区装修 100㎡，投资10万元；茶叶生产区装修 500 ㎡，投资60万元，员工消毒区50㎡，投资4万元。(二)设备购置概算 96 万元;购买机器设备 14 个种类 21 台揉捻机 55 型5 台;移动式不锈钢4层冷风萎调床4台不锈钢解块抖筛理条机 1 台;二工位自动压饼机 1 台;称茶桌+蒸茶桌 1台;汽机 1 台;空压机 1 台;风选机 1台;色选机1 台:静电机除杂机 1台:自动压龙珠机器1台:自动压小饼机1台:全自动小饼棉纸包装机 1台;全自动龙珠棉纸包装机1台)</t>
  </si>
  <si>
    <t>通过实施项目后，能够增加群众产业收入比重、调整优化产业结构、稳固脱贫成果根基为核心，实现巩固拓展脱贫攻坚成果同乡村振兴有效衔接，为者竜乡的优质茶产品拓展出更广阔的市场，实现乡群众收入不断增加，就业机会不断增多，村级集体经济不断壮大。</t>
  </si>
  <si>
    <t>新平县者竜乡茶马古道驿站中药材及农特产品集散中心建设项目</t>
  </si>
  <si>
    <t>该项目总投资117.7万元。建设内容：1.新建烤房5座，投资55万元；2.新建2000㎡中药材及农特产品加工及集散中心及其配套设施建设（其中场地硬化2000㎡，投资30万元；建设铝瓦大棚15000㎡，投资25.5万元，围墙建设180m，投资7.2万元。</t>
  </si>
  <si>
    <t>结合我乡独特的区位优势，气候优势，带动发展种植中药材，提升交易效率与降低成本 ，构建集中交易、仓储物流、实现中药材的标准化交易，降低交易成本，提高流通效率；促进区域经济与农民增收。</t>
  </si>
  <si>
    <t>春元村、者竜村、渔科村、庆丰社区</t>
  </si>
  <si>
    <t>新平县者竜乡哀牢山沿线主干沟渠应急修复建设项目</t>
  </si>
  <si>
    <t>者竜乡哀牢山片区常年雨量充沛、水资源丰富。因哀牢山防火应急通道建设过程中施工方对于道路开挖产生的土方就路弃置，导致哀牢山沿线每当经历短时强降雨或连续降雨时，降雨形成径流携带大量泥沙冲入沿线各村（社区）的主干沟渠中，春元大沟、者竜大新沟等是各村（社区）以灌溉为主兼具防洪功能的主干沟渠，受损堵塞严重，群众生产生活用水无法得到有效保障，继续修复沟渠6km</t>
  </si>
  <si>
    <t>完善农田水利灌溉设施，改造群众生产条件，助力柑橘产业发展；损毁沟渠修复后，可有效保障生产用水正常供给，避免发生“跑漏滴冒”现象，改善周边环境卫生，预防水土流失，改善周边村民生产生活质量，为宜居宜业乡村建设起到关键作用。</t>
  </si>
  <si>
    <t>向阳村</t>
  </si>
  <si>
    <t>新平县者竜乡向阳村峨毛树丫口林下杂木段香菇种植示范点项目</t>
  </si>
  <si>
    <t>计划在向阳村峨毛树丫口种植杂木段香菇2400㎡，杂木段采购及处理费用：包括杂木砍伐、运输、截段、晾晒等费用，预计80000元。菌种费用：根据种植面积和木段数量计算所需菌种量，预计30000元。工具及材料费用：包括打孔工具、接种工具、封口剂、遮阳网、喷水设备等，预计20000元。人工费用：包括接种、木段排放、日常管理、采收等人工成本，预计50000元。其他费用：包括前期选址勘察、技术咨询、水电费及不可预见费用等，预计20000元。</t>
  </si>
  <si>
    <t xml:space="preserve"> 项目建成后，按每平方米种植区域每年可产鲜菇5-8公斤，每公斤鲜菇市场价15-20元计算，2400平方米种植区域每年可产鲜菇12000-19200公斤，年产值可达180000-384000元。扣除每年的管理成本（主要为人工和少量材料费用，预计每年50000元），每年可实现净利润130000-334000元，连续采收3年，总净利润可达390000-1002000元，经济效益显著。</t>
  </si>
  <si>
    <t>竹箐村</t>
  </si>
  <si>
    <t>新平县者竜乡竹箐村界牌小组民族团结示范村建设项目</t>
  </si>
  <si>
    <t>项目总投资100万元，包括：1.灌溉水管网架设。计划新建灌溉水管网5200米。2.农产品集散中心建设。新建600㎡界牌小组农产品集散中心及其配套设施建设。3.新建公厕。新建无害化水冲式公厕一座。4.修缮小组排污沟200米。5.改善群众产业道路。改善产业道路共总面积1800㎡。</t>
  </si>
  <si>
    <t>通过系统性基础设施升级，全面提升界牌小组生产生活条件与可持续发展能力。重点围绕现代农业灌溉体系构建、农产品加工与集散能力强化、人居环境改善及公共基础设施完善等方面开展建设。项目将有效增强农业抗灾减灾能力，延伸农产品加工产业链条，改善卫生环境与生态面貌，畅通产业运输通道，从而整体增强产业发展活力与居民生活质量，为巩固拓展脱贫攻坚成果同乡村振兴有效衔接和促进民族团结进步奠定坚实基础。</t>
  </si>
  <si>
    <t>新平县者竜乡庆丰社区“和和美美一家人”示范社区项目</t>
  </si>
  <si>
    <t>项目总投资30万元，包括：1、扩大林下中药材黄精种植60亩、天麻种植5亩，预计投资21万元。2、打造社区民族团结进步宣传活动室400㎡，预计投资9万元。</t>
  </si>
  <si>
    <t>规模化林下生态种植，形成种植、管护、采收一体化生产体系，带动周边就业并夯实产业基础，提升中药材产业标准化水平，通过社区公共服务设施，打造集文化宣传、便民服务、群众议事于一体的社区民族团结进步宣传活动室的多功能场所，进一步丰富居民精神文化生活，增强发展凝聚力，促进社区促进民族团结进步与可持续发展。</t>
  </si>
  <si>
    <t>新平县者竜乡庆丰社区民族团结进步示范村项目</t>
  </si>
  <si>
    <t>项目总投资100万元，包括：1、扩大林下中药材黄精种植60亩、天麻种植5亩，预计投资21万元。2、计划新建410㎡农特产品集散、茶叶展销中心，预计投资79万元。</t>
  </si>
  <si>
    <t xml:space="preserve">该项目的实施采取“庆丰社区+社区办公司+社区小组股份经济合作社+农户”的模式，社区整合资金提升产业发展帮扶，推动农村特色产业茶叶、中药材、核桃、草果、八角等全产业链条的发展，从而增加农民收入，改善群众生产生活条件，提升各族群众生活的幸福感和满意度；有利于促进农村社会的和谐稳定。
</t>
  </si>
  <si>
    <t>水塘镇</t>
  </si>
  <si>
    <t>大口村</t>
  </si>
  <si>
    <t>新平县水塘镇大口村水利灌溉建设项目</t>
  </si>
  <si>
    <r>
      <rPr>
        <sz val="10"/>
        <rFont val="方正仿宋_GBK"/>
        <charset val="134"/>
      </rPr>
      <t>（1）新建取水坝1座；
（2）200m</t>
    </r>
    <r>
      <rPr>
        <sz val="10"/>
        <rFont val="方正书宋_GBK"/>
        <charset val="134"/>
      </rPr>
      <t>³</t>
    </r>
    <r>
      <rPr>
        <sz val="10"/>
        <rFont val="方正仿宋_GBK"/>
        <charset val="134"/>
      </rPr>
      <t xml:space="preserve">圆形钢筋混凝土蓄水池10座。
</t>
    </r>
  </si>
  <si>
    <t>通过建设该项目，改善大口村农田水利灌溉配套基础设施，农业生产力将会再上一个新台阶，从而实现旱涝保收、粮食安全、促进农民增收致富的建设目标。</t>
  </si>
  <si>
    <t xml:space="preserve"> </t>
  </si>
  <si>
    <t>现刀村</t>
  </si>
  <si>
    <t>新平县水塘镇现刀村扒拉田片区灌溉项目</t>
  </si>
  <si>
    <r>
      <rPr>
        <sz val="10"/>
        <rFont val="方正仿宋_GBK"/>
        <charset val="134"/>
      </rPr>
      <t>水塘镇大麻卡河规划建设取水坝1座，前池1个，600m</t>
    </r>
    <r>
      <rPr>
        <sz val="10"/>
        <rFont val="方正书宋_GBK"/>
        <charset val="134"/>
      </rPr>
      <t>³</t>
    </r>
    <r>
      <rPr>
        <sz val="10"/>
        <rFont val="方正仿宋_GBK"/>
        <charset val="134"/>
      </rPr>
      <t>蓄水池1座，输水管道DN150热镀锌钢管(壁厚4.5mm)980米、DN100热镀锌钢管(壁厚4.0mm)5500米、DN50热镀锌钢管(壁厚4.0mm)3600米。</t>
    </r>
  </si>
  <si>
    <t>通过建设该项目，有效解决扒拉田、小麻卡、大麻卡三个小组灌溉面积950亩用水难的问题。</t>
  </si>
  <si>
    <t>波村村</t>
  </si>
  <si>
    <t>新平县水塘镇波村村大寨大沟建设项目</t>
  </si>
  <si>
    <t>建设大寨大沟为三面光沟：长2.4公里，宽1.1米，高0.7米，土方开挖1488立方米。</t>
  </si>
  <si>
    <t>通过建设该项目，改善水利灌溉基础设施建设，实现村民增收致富。</t>
  </si>
  <si>
    <t>水塘社区</t>
  </si>
  <si>
    <t>新平县水塘镇水塘社区路南小组水利灌溉设施建设项目</t>
  </si>
  <si>
    <r>
      <rPr>
        <sz val="10"/>
        <rFont val="方正仿宋_GBK"/>
        <charset val="134"/>
      </rPr>
      <t>1.新建150m</t>
    </r>
    <r>
      <rPr>
        <sz val="10"/>
        <rFont val="方正书宋_GBK"/>
        <charset val="134"/>
      </rPr>
      <t>³</t>
    </r>
    <r>
      <rPr>
        <sz val="10"/>
        <rFont val="方正仿宋_GBK"/>
        <charset val="134"/>
      </rPr>
      <t>蓄水池2座；
2.输水管网5公里 。其中DN80镀锌钢管2800m，DN40镀锌钢管3600m，DN25镀锌钢管1700m。</t>
    </r>
  </si>
  <si>
    <t>通过建设该项目，加强产业帮扶，带动产业发展，拓宽群众增收渠道，提升群众经济实力。</t>
  </si>
  <si>
    <t>新平县水塘镇大口村仙女潭至核桃坪山头产业灌溉建设项目</t>
  </si>
  <si>
    <r>
      <rPr>
        <sz val="10"/>
        <rFont val="方正仿宋_GBK"/>
        <charset val="134"/>
      </rPr>
      <t>建设1个200m</t>
    </r>
    <r>
      <rPr>
        <sz val="10"/>
        <rFont val="方正书宋_GBK"/>
        <charset val="134"/>
      </rPr>
      <t>³</t>
    </r>
    <r>
      <rPr>
        <sz val="10"/>
        <rFont val="方正仿宋_GBK"/>
        <charset val="134"/>
      </rPr>
      <t>蓄水池，铺设DN100镀锌管5千米。</t>
    </r>
  </si>
  <si>
    <t>通过建设该项目，增加资源利用，盘活土地，提高村民经济收益。</t>
  </si>
  <si>
    <t>新平县水塘镇十二道弯小组“和和美美一家人”示范社区项目</t>
  </si>
  <si>
    <t>道路浇筑300米1050㎡；混凝土明水沟新建350m；公厕新建1座33.95㎡；闲置土地改造100㎡等。</t>
  </si>
  <si>
    <t xml:space="preserve">以“和和美美一家人”为建设目标，该项目的实施推动水塘镇围绕更生态、更特色、更宜居，全面擘画“党建红”引领的好山好水生态发展新篇章，大力发展绿色经济，加快发展生态循环农业、生态服务业，打通“绿水青山”与“金山银山”双向转换通道，把生态优势转化为经济优势，构筑绿色生态产业体系。打造红河第一湾最佳观赏点，依托“喊月亮”、民族文化艺术节、柑橘丰收节等，全面推进文旅融合，力争让红河第一湾生态景点不断舒展绿水青山画卷。
</t>
  </si>
  <si>
    <t>吸纳农村劳动力稳定就业增收—吸纳就业</t>
  </si>
  <si>
    <t>戛洒镇</t>
  </si>
  <si>
    <t>冬瓜林村</t>
  </si>
  <si>
    <t xml:space="preserve">
新平县戛洒镇冬瓜林村农特产品集散中心建设项目</t>
  </si>
  <si>
    <t>项目位于冬瓜林村朱家寨小组附近，占地面积约1334平方米，建设内容包含场地硬化、交易大棚、公厕、水电设施等。</t>
  </si>
  <si>
    <t>建设农村农特产品交易市场的总体目标是：以助力乡村振兴为核心，通过搭建高效、规范、便捷的农特产品交易平台，打通 “农产品上行” 和 “工业品下行” 双向通道，有效解决农特产品 “卖难、卖贱” 问题，提升农特产品附加值和市场竞争力；同时带动农村产业升级、就业增收、物流发展和品牌培育，促进小农户与大市场有机衔接，推动农村经济高质量发展，最终实现农业强、农村美、农民富的综合目标</t>
  </si>
  <si>
    <t>大红山</t>
  </si>
  <si>
    <t>新平县戛洒镇大红山社区左思孔小组产业发展灌溉引水工程项目</t>
  </si>
  <si>
    <t>大红山社区左思孔小组改建50cmx50cmx50cm的三面沟2590米。</t>
  </si>
  <si>
    <t>经济潜力巨大，助力大红山社区产业发展，壮大群众经济收入</t>
  </si>
  <si>
    <t>冬瓜林、腊戛底村</t>
  </si>
  <si>
    <t>新平县戛洒农村饮水安全巩固提升项目</t>
  </si>
  <si>
    <t>冬瓜林、腊戛底、米尺莫等片区农村供水管网提升改造，安装DN50镀锌钢管12000m，Dn25镀锌钢管14000m，新建蓄水池5个。</t>
  </si>
  <si>
    <t>通过实施腊戛底村农村饮水安全巩固提升项目，全面解决腊戛底村村民的饮水安全问题，显著提高农村供水保障水平，改善农村居民生活条件，助力乡村振兴，实现农村饮水工程的可持续运行，为腊戛底村经济社会发展提供坚实的供水支撑。</t>
  </si>
  <si>
    <t>米尺莫村</t>
  </si>
  <si>
    <t>新平县戛洒镇米尺莫村烟叶集中预检点及农产品集中交易场地建设项目</t>
  </si>
  <si>
    <t xml:space="preserve"> 1、建盖管理房80平方米；2、硬化场地650平方米；3、建盖彩钢瓦顶700平方米；4、砌砖围墙95米</t>
  </si>
  <si>
    <t>1、烟叶预检效益进一步保障，提高交售工作效率；2、群众农特产品短时间内能集中及时运输外出交易，提升经济效益，给群众收入增加。</t>
  </si>
  <si>
    <t>腰街社区</t>
  </si>
  <si>
    <t xml:space="preserve">
新平县戛洒镇腰街社区农副产品集散中心提升改造建设项目</t>
  </si>
  <si>
    <r>
      <rPr>
        <sz val="10"/>
        <rFont val="方正仿宋_GBK"/>
        <charset val="134"/>
      </rPr>
      <t>一、道路提升改造：1.消防管-DN200聚乙烯复合管734m；2.HDPE双壁波纹（DN500-700）1305m； 3.φ100UPVC塑料管（弱电）2937m；4.电缆沟（600*600）734m；5.人行道铺设1938m；
二、市场建设：砖支砌挡墙244m</t>
    </r>
    <r>
      <rPr>
        <sz val="10"/>
        <rFont val="方正书宋_GBK"/>
        <charset val="134"/>
      </rPr>
      <t>³、</t>
    </r>
    <r>
      <rPr>
        <sz val="10"/>
        <rFont val="方正仿宋_GBK"/>
        <charset val="134"/>
      </rPr>
      <t>场地修复1210㎡；新建公厕1座；DN160PVC管3430m；DN200-300PVC管3784m；8.C20混凝土289m</t>
    </r>
    <r>
      <rPr>
        <sz val="10"/>
        <rFont val="方正书宋_GBK"/>
        <charset val="134"/>
      </rPr>
      <t>³</t>
    </r>
    <r>
      <rPr>
        <sz val="10"/>
        <rFont val="方正仿宋_GBK"/>
        <charset val="134"/>
      </rPr>
      <t xml:space="preserve">。
</t>
    </r>
  </si>
  <si>
    <t>通过农副产品集散中心提升改造，市场改造建设，提升农副产品集散中心，带动周边农户生产增产增收。</t>
  </si>
  <si>
    <t>带动农户增产增收</t>
  </si>
  <si>
    <t>平寨社区</t>
  </si>
  <si>
    <t>新平县戛洒镇平寨社区农文旅融合发展建设项目</t>
  </si>
  <si>
    <t>1.道路硬化2800平方米，2.农业灌溉、排水沟810米，3.旅游步道1200米。</t>
  </si>
  <si>
    <t>通过项目建设促进产业发展、改善村庄基础设施、为村庄发展乡村旅游接待产业打好基础，全力打造宜居、生态、美丽现代化新农村。</t>
  </si>
  <si>
    <t>戛洒社区</t>
  </si>
  <si>
    <t>新平县戛洒镇戛洒社区曼贵小组民族团结进步示范点建设项目</t>
  </si>
  <si>
    <t>1.场地地硬化2694㎡，单价0.022万元/㎡，小计59.268万元；
2.商铺场地硬化96㎡，单价0.022万元/㎡，小计2.112万元；
3.汤锅小店场地硬化267㎡，单价0.022万元/㎡，小计5.874万元；
4.道路修建1161㎡，单价0.022万元/㎡，小计25.546 万元；
5.生产生活条件改善：安装照明灯12盏，单价0.6万元/盏，小计7.2万元。
合计项目预算100万元。</t>
  </si>
  <si>
    <t>通过项目建设促进产业发展、改善村庄基础设施、为村庄发展乡村旅游接待产业打好基础，是戛洒社区巩固脱贫攻坚成果、全面推进戛洒社区依托旅游产业实现乡村振兴的必要措施，对戛洒社区村庄人居环境的提升和产业发展环境的提升具有十分重要的意义。</t>
  </si>
  <si>
    <t>曼哈社区</t>
  </si>
  <si>
    <t>新平县曼哈社区“和和美美一家人”示范社区项目</t>
  </si>
  <si>
    <t>本项目针对现有篮球场，建设尺寸为长68米、宽20米（总面积1360平方米）的彩钢瓦顶结构，核心目标是解决篮球场受天气影响（如日晒、雨淋）导致使用受限的问题。通过搭建稳固、耐用的彩钢瓦顶，为居民、运动爱好者提供全天候的篮球运动空间，同时提升场地使用效率与安全性，助力社区体育设施完善与全民健身活动开展。</t>
  </si>
  <si>
    <t>通过篮球场的建设，为周边各族群众及体育爱好者提供了全天候运动场地，以篮球场可为依托，可开展篮球赛、拔河比赛、陀螺大赛等各类体育促进各民族交往交流交融的活动，以此搭建各民族交往交流交融的新平台，不断铸牢中华民族共同体意识，推进“和和美美一家人”互嵌式社区建设迈上新台阶。</t>
  </si>
  <si>
    <t>漠沙镇</t>
  </si>
  <si>
    <t>和平村</t>
  </si>
  <si>
    <t>新平县漠沙镇和平村自繁母牛建设项目</t>
  </si>
  <si>
    <t>建设内容：新建标准化牛舍100平方米，为母牛提供适宜的居住环境；建设草料库、储草棚200平方米，用于储存饲料；购置饲草机械1台，提高草料加工效率等；采购自繁母牛20头，用于牛的后续繁殖。</t>
  </si>
  <si>
    <t xml:space="preserve">1、项目实施后，结合青贮饲料自供自足的饲养模式节约了一定成本，加上出售牛粪，实现村集体经济收入增加；
 2、自繁母牛与肉牛养殖厂、青贮饲料场资源互补，紧密合作，间接带动农户种植皇竹草、青储玉米等饲料原料，还有效促进秸秆回收利用的宽度及广度，增加农民经济收入同时能避免秸秆焚烧对环境的污染，有效改善环境；                                                         </t>
  </si>
  <si>
    <t>新平县漠沙镇和平村中草药种苗培育基地建设项目</t>
  </si>
  <si>
    <t>依托和平村后山土地资源、自然气候条件和近年来农户较高的的种植发展意愿，发展中草药种苗规范化繁育基地，项目规划总占地面积50亩，其中核心繁育区50亩，配套功能区5亩，重点培育白芨和黄精药材种苗，形成了集种苗培育、示范种植、技术推广为一体的发展模式。建设内容;1、土地流转55亩，预计租金5.5万元；2、繁育区配置灌溉水窖、遮阴网、滴灌等建设费预计30万元，3、基地管理库房占地面积200平方，建盖彩钢瓦简易板房，预计8万元；4、基地项目区泥结石道路建设，预计20万元；5、种苗预算：白芨25亩12.5万元：黄精25亩5万元；共计17.5万元。项目共计投入资金81万元</t>
  </si>
  <si>
    <t>1、壮大村集体经济：通过“村委会+合作社+农户”三联动模式，创新产业模式与资源整合，壮大村集体经济；                                              2、促进联农带农：盘活闲置土地资源，向农户提供种苗，推广种植技术种植，带动和平村农户发展中草药种植，带动农户获得“土地租金+基地务工+种植收益”三重收入；                                                                                                                                                 3、文旅融合：结合课腊坝土地提质改造项目区，增加当地特色亮点，吸引外部资源，有力推动农业与旅游业的深度融合发展，为农村经济发展注入新活力。</t>
  </si>
  <si>
    <t>黎明村</t>
  </si>
  <si>
    <t>新平县漠沙镇黎明村中药材种植基地管网配套项目</t>
  </si>
  <si>
    <r>
      <rPr>
        <sz val="10"/>
        <rFont val="方正仿宋_GBK"/>
        <charset val="134"/>
      </rPr>
      <t>Pe110（1.6MPa）引水管1000米，Pe75（0.6-1.6MPa）引水管11000米，配套设施，取水沉沙池1座；110m</t>
    </r>
    <r>
      <rPr>
        <sz val="10"/>
        <rFont val="方正书宋_GBK"/>
        <charset val="134"/>
      </rPr>
      <t>³</t>
    </r>
    <r>
      <rPr>
        <sz val="10"/>
        <rFont val="方正仿宋_GBK"/>
        <charset val="134"/>
      </rPr>
      <t>镀锌板帆布蓄水池5座。</t>
    </r>
  </si>
  <si>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为漠沙镇脱贫攻坚巩固提升与乡村振兴夯实基础，让群众得到更多实惠、生活更加富裕。</t>
  </si>
  <si>
    <t>带动生产，就业务工。</t>
  </si>
  <si>
    <t>鱼塘村</t>
  </si>
  <si>
    <t>新平县漠沙镇鱼塘村松树山小组片区人饮提升改造建设项目</t>
  </si>
  <si>
    <t>建设内容：1.取水设施1座；2.DN100热镀锌钢管6500米；3.4立方米钢筋混凝土减压池1座；4.原输水管维修养护；5.其他配套设施。</t>
  </si>
  <si>
    <t>改善当地饮用水条件，保障饮水安全提高农民的生活质量</t>
  </si>
  <si>
    <t xml:space="preserve">是 </t>
  </si>
  <si>
    <t>双河村</t>
  </si>
  <si>
    <t>新平县漠沙镇双河村农产品仓储保鲜冷链基础设施建设项目</t>
  </si>
  <si>
    <t>为壮大集体经济收入，双河村种植各种蔬菜，通过农产品仓储保鲜冷链基础设施建设带领群众产业增收致富，场地总面积650㎡，其中冷库建设面积为30㎡，彩钢瓦为面积620㎡；</t>
  </si>
  <si>
    <t>在应对市场销售及价格波动的不稳定因素能够最大限度延长农特产品的保质期和品质，有效减少农产品损失提高农产品价值，提升农户种植积极性和增加群众收入。</t>
  </si>
  <si>
    <t>关圣村</t>
  </si>
  <si>
    <t>新平县漠沙镇关圣村粮食储备集散中心建设项目</t>
  </si>
  <si>
    <t>永金高速七分部T5拌合场闲置24亩空地建设集玉米烘仓储、质检、交易于一体的现代化区域性粮食集散中心，提升粮食品质与附加值保障区域粮食安全。</t>
  </si>
  <si>
    <t>建设日处理50吨粮食烘于塔一座；2、中心建设50000㎡钢结构散装仓、包装仓、粮情检测等建设费；3、建设地磅秤、输送带、又车等物流设备购置；4、建设建设50平方米质检室间，购置水分快检仪、霉菌毒素检测设备；5、玉米芯回收和资源化利用;6、其他基础配套设施。</t>
  </si>
  <si>
    <t>曼勒社区</t>
  </si>
  <si>
    <t>新平县漠沙镇曼勒社区红米加工厂建设项目</t>
  </si>
  <si>
    <t>1、红米绿色食品品牌申报资金6万元；
2、总占地面积11亩。其中：红米加工坊1416平方米，场地硬化3068平方米，含烘干、碾磨、分级、包装、仓储、办公、产品展区等七个功能，停车区2655平方米，计划投资222.51万元，项目按节能降耗、分期实施，量力而行、分批推进的原则。</t>
  </si>
  <si>
    <t>搭建服务种粮农户平台，带动附近村民务工、餐饮服务等，为打造“曼勒红米”地方特色品牌，助力产业特色、企业增效、农民增收、村级集体经济发展壮大提供坚实保障。</t>
  </si>
  <si>
    <t>带动附近村民务工、餐饮服务等</t>
  </si>
  <si>
    <t>18个村社区</t>
  </si>
  <si>
    <t>新平县漠沙镇柑橘产业木虱统防、失管果园飞防及种苗圃建设项目</t>
  </si>
  <si>
    <r>
      <rPr>
        <sz val="10"/>
        <rFont val="方正仿宋_GBK"/>
        <charset val="134"/>
      </rPr>
      <t>为保障全镇柑橘产业免受木虱危害、改善失管果园状况、夯实健康种苗基础，推动柑橘产业持续健康发展。</t>
    </r>
    <r>
      <rPr>
        <sz val="10"/>
        <rFont val="Times New Roman"/>
        <charset val="134"/>
      </rPr>
      <t>​</t>
    </r>
    <r>
      <rPr>
        <sz val="10"/>
        <rFont val="方正仿宋_GBK"/>
        <charset val="134"/>
      </rPr>
      <t xml:space="preserve">
建设主要内容：
1.采购全镇6.47万亩柑橘木虱统防统治药品物资，满足全域木虱防控需求；80万元。
2.采购专业服务，对6000亩失管果园开展无人机飞防作业；10万元。
3.在峨德河口区域新建健康种苗采穗圃1座，保障优质种苗供应；20万元。</t>
    </r>
  </si>
  <si>
    <r>
      <rPr>
        <sz val="10"/>
        <rFont val="方正仿宋_GBK"/>
        <charset val="134"/>
      </rPr>
      <t>为保障全镇柑橘产业免受木虱危害、改善失管果园状况、夯实健康种苗基础，推动柑橘产业持续健康发展。</t>
    </r>
    <r>
      <rPr>
        <sz val="10"/>
        <rFont val="Times New Roman"/>
        <charset val="134"/>
      </rPr>
      <t>​</t>
    </r>
  </si>
  <si>
    <t>曼竜社区</t>
  </si>
  <si>
    <t>新平县漠沙镇民族团结进步示范镇建设项目</t>
  </si>
  <si>
    <t>投资500万元，在漠沙集镇实施新平县漠沙镇民族团结进步示范镇建设项目。其中投资30万元，在集镇新建公厕2座，化粪池2座；投资270万元，用于提升改造集镇主产业路1.3公里，路宽14米，包含雨污管网改造、路面沥青铺设（含清表、垫层、摊铺、压实、养护等）；投资200万元，用于建设新平县漠沙镇生态绿色果蔬生鲜冷链物流基地建设一期工程，包含场地平整40亩，物流仓储用房1760平方米（钢结构，一层，含装修工程、水电工程等）、选果厂3700平方米（钢结构，一层，含装修工程、水电工程等）</t>
  </si>
  <si>
    <t xml:space="preserve">以铸牢中华民族共同体意识为主线，“共同团结奋斗发共同繁荣发展”为目标，采取“镇党委+村集体经济合作社+农户”模式，由漠沙镇人民政府统筹500万元资金，整合集镇主产业路、冷链物流基地及公厕等基建项目，通过土地流转、劳务用工等方式动员曼竜社区及周边农户参与建设。项目建成后由镇级平台公司统一运营冷链物流，村集体以资产入股分红，农户通过务工、摊位租赁、农产品代销等途径增收，实现联农带农。(增加集贸市场收益测算、带动群众增收测算、增加集体经济收入测算。联农带农机制等表述)
</t>
  </si>
  <si>
    <t>新平县漠沙镇关圣村新村搬迁点（团结园三期）民族团结进步示范村建设项目</t>
  </si>
  <si>
    <t>投资100万元，在漠沙镇关圣村新村搬迁点实施新平县漠沙镇民族团结进步示范村建设项目。其中投资30万元，新建公厕2座，化粪池2座；投资45万元，建设农产品集散点建设，约450平方米；投资30万元，用于亮化工程，安装照明设施50个。</t>
  </si>
  <si>
    <t>采取“村委会+关圣村股份经济合作社+农户”模式，由合作社承接100万元资金实施公厕、农产品集散点等基建，动员新村搬迁点农户以土地或劳务入股。集散点建成后由合作社统一管理运营，优先吸纳本村农户从事分拣、运输、销售，同时改善人居环境，促进乡村旅游发展。</t>
  </si>
  <si>
    <t>新平县漠沙镇曼勒社区曼潘小组“和和美美一家人”示范社区建设项目</t>
  </si>
  <si>
    <t>投资30万元，在漠沙镇曼勒社区曼潘小组实施新平县漠沙镇民族团结进步示范社区建设项目。其中投资2万元，进行场地平整10亩；投资28万元，建设钢结构农特产品分拣仓储基地，包含场地硬化、钢结构厂房搭建600平方米。</t>
  </si>
  <si>
    <t>以“和和美美一家人”为建设目标，由合作社整合30万元资金建设600㎡农特产品分拣仓储基地，农户以10亩集体闲置土地入股并参与务工。基地建成后由合作社统一对接漠沙镇冷链物流资源，开展果蔬分拣、包装、代储代销业务，带动曼潘小组农户增收，集体收益用于民族团结及公益事业。</t>
  </si>
  <si>
    <t>老厂乡</t>
  </si>
  <si>
    <t>苛苴社区</t>
  </si>
  <si>
    <t>新平县老厂乡千头生猪养殖基地与分布式光伏发电协同运营项目</t>
  </si>
  <si>
    <t>1.新建或收购生猪养殖厂10亩，配置满足存栏1500头，年出栏量2800头生猪养殖规模；
2.养殖场上方建设光伏发电项目1.2兆瓦，发电量满足年收益60万元。</t>
  </si>
  <si>
    <t>以“牧光互补”为核心，构建“能源自给+养殖提质+低碳增效”的融合运营模式，既降低养殖能源成本、优化养殖环境，又实现绿色发电收益，打造畜禽养殖与新能源协同发展的乡村产业标杆，助力农业低碳转型与集体经济增收。</t>
  </si>
  <si>
    <t>太桥村</t>
  </si>
  <si>
    <t>新平县老厂乡太桥村发展种植花卉基地建设项目</t>
  </si>
  <si>
    <r>
      <rPr>
        <sz val="10"/>
        <rFont val="方正仿宋_GBK"/>
        <charset val="134"/>
      </rPr>
      <t>建设花卉基地，场地硬化350平方米，搭建铝瓦简易房屋100平方米，搭建大棚5个，新建水池50立方1个，铺设DN25</t>
    </r>
    <r>
      <rPr>
        <sz val="10"/>
        <rFont val="Arial"/>
        <charset val="134"/>
      </rPr>
      <t>Ø</t>
    </r>
    <r>
      <rPr>
        <sz val="10"/>
        <rFont val="方正仿宋_GBK"/>
        <charset val="134"/>
      </rPr>
      <t>管网250米。</t>
    </r>
  </si>
  <si>
    <t>通过项目实施，壮大村集体经济，带动群众增收。</t>
  </si>
  <si>
    <t>哈科底村</t>
  </si>
  <si>
    <t>新平县老厂乡番茄无土栽培项目</t>
  </si>
  <si>
    <t>在老厂乡哈科底村、勐炳村实施无土番茄栽培项目，项目共17亩。预计实现年收入85万元，扣除成本10万元，年收益75万元。</t>
  </si>
  <si>
    <t>192</t>
  </si>
  <si>
    <t>646</t>
  </si>
  <si>
    <t>179</t>
  </si>
  <si>
    <t>606</t>
  </si>
  <si>
    <t>以技术创新驱动产业升级，实现经济效益、社会效益与生态效益的协同发展，打造乡镇特色农业标杆，助力乡村振兴。</t>
  </si>
  <si>
    <t>马房村</t>
  </si>
  <si>
    <t>新平县老厂乡马房村壮大集体经济以竹代塑竹木加工厂建设项目</t>
  </si>
  <si>
    <t>以村委会村集体经济发展引领在比里河建设以竹代塑竹木加工厂建设内容：1、场地平整8000平方米；2、道路硬600米；3、建盖加工管理房1500平方米一个；4、建设水池200立方一个及钢管配件架设800米；4、三相电架设安装100千伏变压器一台及线路1000米。</t>
  </si>
  <si>
    <t>201</t>
  </si>
  <si>
    <t>810</t>
  </si>
  <si>
    <t>该项目建成后每年为村集体增加收入近5-8万元</t>
  </si>
  <si>
    <t>带动农户发展生产增产增收—保护价收购</t>
  </si>
  <si>
    <t>新平县老厂乡苛苴社区“和和美美一家人”示范社区项目</t>
  </si>
  <si>
    <t xml:space="preserve">在老厂乡苛苴社区进行民族团结进步示范社区建设。其中：广场建设工程20万元：包括场地平整；铸牢中华民族共同体宣传建设；安装镀锌钢丝网护栏2.5m；毛石挡土墙；填20-40mm，100mm厚碎石；场地硬化；1万元进行培训工程；7万元建设公厕一座；2万元进行水沟浇筑
</t>
  </si>
  <si>
    <t>项目实施后，不断完善苛苴社区的基础设施建设，改善公共服务设施和群众的生活环境，美化绿化村庄，解决区域供水管道老化、混乱，生活污水、生活垃圾处理设施不全等问题，社会和环境效益显著，直接或间接提升地方形象。同时还可以提高农村文明健康意识，把培育文明健康生活方式作为培育和践行社会主义核心价值观、开展农村精神文明建设的重要内容。</t>
  </si>
  <si>
    <t>保和村</t>
  </si>
  <si>
    <t>新平县老厂乡保和村马鹿塘小组民族团结进步示范村项目</t>
  </si>
  <si>
    <r>
      <rPr>
        <sz val="10"/>
        <rFont val="方正仿宋_GBK"/>
        <charset val="134"/>
      </rPr>
      <t>道路建设：（土方开挖315m</t>
    </r>
    <r>
      <rPr>
        <sz val="10"/>
        <rFont val="方正书宋_GBK"/>
        <charset val="134"/>
      </rPr>
      <t>³</t>
    </r>
    <r>
      <rPr>
        <sz val="10"/>
        <rFont val="方正仿宋_GBK"/>
        <charset val="134"/>
      </rPr>
      <t>；余方弃置3.45m</t>
    </r>
    <r>
      <rPr>
        <sz val="10"/>
        <rFont val="方正书宋_GBK"/>
        <charset val="134"/>
      </rPr>
      <t>³</t>
    </r>
    <r>
      <rPr>
        <sz val="10"/>
        <rFont val="方正仿宋_GBK"/>
        <charset val="134"/>
      </rPr>
      <t>；挡土墙建设132.15m</t>
    </r>
    <r>
      <rPr>
        <sz val="10"/>
        <rFont val="方正书宋_GBK"/>
        <charset val="134"/>
      </rPr>
      <t>³</t>
    </r>
    <r>
      <rPr>
        <sz val="10"/>
        <rFont val="方正仿宋_GBK"/>
        <charset val="134"/>
      </rPr>
      <t>;路基（床）调行3055.75㎡;级配碎石垫层3055.75㎡;C25混凝土道路硬化3055.75㎡)
排水沟建设：（沟槽一般土方开挖734.10m</t>
    </r>
    <r>
      <rPr>
        <sz val="10"/>
        <rFont val="方正书宋_GBK"/>
        <charset val="134"/>
      </rPr>
      <t>³</t>
    </r>
    <r>
      <rPr>
        <sz val="10"/>
        <rFont val="方正仿宋_GBK"/>
        <charset val="134"/>
      </rPr>
      <t>；回填方391.52m</t>
    </r>
    <r>
      <rPr>
        <sz val="10"/>
        <rFont val="方正书宋_GBK"/>
        <charset val="134"/>
      </rPr>
      <t>³</t>
    </r>
    <r>
      <rPr>
        <sz val="10"/>
        <rFont val="方正仿宋_GBK"/>
        <charset val="134"/>
      </rPr>
      <t>；300*400排水沟建设1223.50m；DN300混凝土管40；DN400混凝土管18m）
环境提升:（清表、垃圾清运450㎡；区域平整、养殖土回填410㎡；马尼拉草坪铺设410㎡）文化墙建设600m</t>
    </r>
    <r>
      <rPr>
        <sz val="10"/>
        <rFont val="方正书宋_GBK"/>
        <charset val="134"/>
      </rPr>
      <t>²</t>
    </r>
    <r>
      <rPr>
        <sz val="10"/>
        <rFont val="方正仿宋_GBK"/>
        <charset val="134"/>
      </rPr>
      <t>（场地平整、人工原土打夯）</t>
    </r>
  </si>
  <si>
    <t>114</t>
  </si>
  <si>
    <t>0</t>
  </si>
  <si>
    <t xml:space="preserve">建成目标：通过民族团结进步示范村工程项目实施，促进保和村小组基础设施建设的发展，改善村庄环境卫生，将坝塘边小组建设成“村庄秀美、环境优美、生活甜美、社会和美”的宜居、宜业、宜游的美丽乡村。本项目建设村内人畜分离养殖点建设、道路硬化、排污治理，产业发展灌溉沟渠、砂石道路，完善农村基本配套设施，有利于满足群众的日常需求。将促进和带动马鹿塘小组的经济繁荣和社会的发展。
</t>
  </si>
  <si>
    <t>新平县老厂乡保和村坝塘边小组民族团结示进步范村建设项目</t>
  </si>
  <si>
    <t>人畜分离养殖点建设；新建一处人畜分离养殖点40万元；产业运输道路建设30万元：硬化村庄内路面20万元；产业沟渠建设：新修建产业沟渠（300mm×400mm混凝土明沟）10万元（细化建设规模）</t>
  </si>
  <si>
    <t xml:space="preserve">建成目标：通过十百千万工程项目实施，促进保和村小组基础设施建设的发展，改善村庄环境卫生，将坝塘边小组建设成“村庄秀美、环境优美、生活甜美、社会和美”的宜居、宜业、宜游的美丽乡村。
（二）经济效益与城乡一体化：本项目建设村内人畜分离养殖点建设、道路硬化、排污治理，产业发展灌溉沟渠、砂石道路，完善农村基本配套设施，有利于满足群众的日常需求。将促进和带动坝塘边小组的经济繁荣和社会的发展。
。
</t>
  </si>
  <si>
    <t>建兴乡</t>
  </si>
  <si>
    <t>马鹿社区</t>
  </si>
  <si>
    <t>新平县建兴乡村集体生态渔业养殖建设项目</t>
  </si>
  <si>
    <t>1、田间道路建设5km，排水沟建设5km；2、引水管道建设2km；3、建设60亩现代化设施渔业养殖基地；4、养殖生态鱼100吨，田螺10吨；5、建设公测1座；6、停车场建设1000㎡；7、浮桥建设500m.</t>
  </si>
  <si>
    <t>建设一个以村集体为主导、集“经济、生态、社会”效益于一体的现代化生态渔业养殖中心，促进村集体经济增收、提供就业岗位，实现乡村产业兴旺目标，同时保护和改善乡村生态环境。</t>
  </si>
  <si>
    <t>新平县建兴乡中药材加工项目</t>
  </si>
  <si>
    <t>1.厂房及交易市场建设，包括生产车间、仓储空间等。
2.建设黄精茶加工区：含蒸煮罐（黄精九蒸九晒关键设备）、烘干房（热风循环式）、炒茶机、破碎/包装机等。
3.艾草加工区：配置艾草切段机、烘干设备（若做艾绒需增加揉捻机、筛绒机）、艾草茶炒制/包装线等。</t>
  </si>
  <si>
    <t>提升中药材附加值，延长产业链，打造具有地域特色的中草药品牌，有效带动农民增收、农业增效，推动乡村产业振兴，将生态资源优势转化为可持续的经济社会发展优势。</t>
  </si>
  <si>
    <t>磨味村、帽盒村等</t>
  </si>
  <si>
    <t>新平县建兴乡绞股蓝试验示范基地建设项目</t>
  </si>
  <si>
    <t>1.水池、管网等灌溉设施建设50万元；2.土地整治100亩10万元；3.后期管理维护10万元。</t>
  </si>
  <si>
    <t>验证绞股蓝在建兴乡的生态适应性与经济价值，探索并总结出最适合本地的优质、高产、高效栽培技术模式，为在全乡范围内推广绞股蓝产业、培育新的农业增长点提供科学依据和实践样板，最终实现农业增效、农民增收，助力建兴乡乡村产业振兴。</t>
  </si>
  <si>
    <t>盘龙村</t>
  </si>
  <si>
    <t>新平县建兴乡盘龙村血桃产业提质增效建设项目</t>
  </si>
  <si>
    <t>引进新品种3-5个，建立品种更新示范面积50亩；完善农业基础设施建设:修建50立方水池15个，铺设DN90PE管10Km，群众自行铺设果园喷灌水利设施。</t>
  </si>
  <si>
    <t>壮大建兴乡血桃产业，助农增收；打造血桃品牌， 完善产业基础设施，引领产业升级与价值提升。</t>
  </si>
  <si>
    <t>新平县建兴乡盘龙村下黑蟆塘小组民族团结进步示范村建设项目</t>
  </si>
  <si>
    <t>投资100万元，在盘龙村委会下黑蟆塘小组实施水果（桃子、核桃、李子、樱桃等）交易市场占地3亩。其中：（1）投资43万元，用于水果（桃子、核桃、李子、樱桃等）交易市场彩钢瓦大棚安装（高6m、219管，预制混凝土柱墩1*0.8,12钢柱）7740m2及水电安装等项目；（2）投资22万元，水果交易市场场地硬化2000m2；（3）投资25万元，水果交易囤房（砖墙钢架彩钢瓦），占地面积70m2；（4）投资10万元，水果交易市场卫生间（砖墙钢架彩钢瓦），占地面积35m2。</t>
  </si>
  <si>
    <t xml:space="preserve">该项目的实施采取“村集体股份经济合作联合社+村小组股份经济合作社+农户”的模式，采取村委会和小组集中对现有的3000亩桃子及其他核桃、李子、樱桃等水果进行交易或囤货，并动员周边现有的果民进行入股合作发展；由村股份经济合作联合社争取衔接资金投入和统一进行运营管理，由村小组股份合作社负责日常管理维护；建水果交易市场，可以扩大村民到果园地或交易市场进行务工，促进提高人民群众收入的主要方式；水果市场的建成可以促进社会和谐发展，提升民族大团结。
</t>
  </si>
  <si>
    <t>建兴村</t>
  </si>
  <si>
    <t xml:space="preserve">
新平县建兴乡建兴村沙西利小组民族团结示范村（民族特色村）建设项目 </t>
  </si>
  <si>
    <t>果蔬交易场所2610㎡，管理房360㎡。</t>
  </si>
  <si>
    <t>项目建成后覆盖果蔬种植面积1500亩，亩可节省成本300元，增加收入45万元；交易市场建成后可交易农产口50吨/日，减少群众交易成本10万元；推动建兴村果蔬产业发展，促进农村经济、社会和生态环境的全面发展，农村农民生活水平逐步提高。</t>
  </si>
  <si>
    <t>新平县建兴乡马鹿社区“和和美美一家人”民族团结进步示范建设项目</t>
  </si>
  <si>
    <r>
      <rPr>
        <sz val="10"/>
        <rFont val="方正仿宋_GBK"/>
        <charset val="134"/>
      </rPr>
      <t>投资30万，建设马鹿社区哀牢山药文化园。（1）在哀牢山药文化园建设照明设施40盏，单价3000元，共计12万元；（2）修建35㎡公厕，单价1500元，共计5.25万元；（3）修建50㎡管理房，800元/㎡，共计4万元；（4）修砌小红砖400m，80m</t>
    </r>
    <r>
      <rPr>
        <sz val="10"/>
        <rFont val="方正书宋_GBK"/>
        <charset val="134"/>
      </rPr>
      <t>³</t>
    </r>
    <r>
      <rPr>
        <sz val="10"/>
        <rFont val="方正仿宋_GBK"/>
        <charset val="134"/>
      </rPr>
      <t>，620元/m</t>
    </r>
    <r>
      <rPr>
        <sz val="10"/>
        <rFont val="方正书宋_GBK"/>
        <charset val="134"/>
      </rPr>
      <t>³</t>
    </r>
    <r>
      <rPr>
        <sz val="10"/>
        <rFont val="方正仿宋_GBK"/>
        <charset val="134"/>
      </rPr>
      <t>，共计4.96万元；（5）搭建彩钢瓦棚173㎡，220元/㎡，3.79万元。</t>
    </r>
  </si>
  <si>
    <t>实施马鹿民族团结进步示范社区建设项目，通过完善建兴乡中草药示范试验基地基础设施和培训场所，优化中草药品种，培训提升农户种植加工技术，不断促进中草药产业发展，提供就业岗位，带领群众增收致富，促进经济发展，带动建兴乡村振兴，铸牢群众共同富裕基础，不断增强社区居民的民族团结意识和国家认同感。提升社区公共服务水平，改善居民生活质量，促进各族民众交流交往交融，传承与发展各民族文化，建立健全社区民族团结进步长效机制。</t>
  </si>
  <si>
    <t>吸纳农村劳动力稳定就业增收—其他</t>
  </si>
  <si>
    <t>新平县建兴乡中寨村蜂蜜加工厂项目</t>
  </si>
  <si>
    <t>厂房建设200㎡，脱水脱酸机1套，灌装机1套，检测仪等其它配套设施。</t>
  </si>
  <si>
    <t>通过标准化加工提升蜂蜜品质与附加值，打造具有市场竞争力的“建兴蜂蜜”品牌，将资源优势转化为经济优势，使蜂蜜产业成为建兴乡促农增收、乡村振兴的特色支柱产业。</t>
  </si>
  <si>
    <t>平掌乡</t>
  </si>
  <si>
    <t>曼干村</t>
  </si>
  <si>
    <t>新平县平掌乡曼干村高速+驿站（物流）项目</t>
  </si>
  <si>
    <t>1.高速路盘场地平整硬化3000㎡*32元/㎡小计96000元；2.挡土墙建设300m³*420元/m³小计126000元；3.新建便民服务驿站一个400平方米(包含购物区、休息区、餐饮区)*1500元/㎡小计600000元。合计820000元。</t>
  </si>
  <si>
    <t>通过该项目的实施预计实现壮大村集体经济年收入5万余元，并吸引下高速之后的游客到村内消费</t>
  </si>
  <si>
    <t>吸纳农村劳动力稳定就业增收—结对帮扶</t>
  </si>
  <si>
    <t>仓房村</t>
  </si>
  <si>
    <t>新平县平掌乡仓房村茶旅融合补短板项目</t>
  </si>
  <si>
    <r>
      <rPr>
        <sz val="10"/>
        <rFont val="方正仿宋_GBK"/>
        <charset val="134"/>
      </rPr>
      <t>1.步道建设（片石混凝土支砌，每步0.12-0.15高、宽1.5米，含二次搬运）120m</t>
    </r>
    <r>
      <rPr>
        <sz val="10"/>
        <rFont val="方正书宋_GBK"/>
        <charset val="134"/>
      </rPr>
      <t>³</t>
    </r>
    <r>
      <rPr>
        <sz val="10"/>
        <rFont val="方正仿宋_GBK"/>
        <charset val="134"/>
      </rPr>
      <t>*540元/m</t>
    </r>
    <r>
      <rPr>
        <sz val="10"/>
        <rFont val="方正书宋_GBK"/>
        <charset val="134"/>
      </rPr>
      <t>³</t>
    </r>
    <r>
      <rPr>
        <sz val="10"/>
        <rFont val="方正仿宋_GBK"/>
        <charset val="134"/>
      </rPr>
      <t>小计6.48万元；3.附属工程小计15万元；3.园区配套设施（仿木垃圾桶（每100米/个），茶文化简介、宣传等牌子，休息平台（片石混凝土铺筑，每6㎡每个），休息平台座椅（石材或混凝土），露营帐篷平台（每个20㎡，铺设200mm厚砂夹石，含平整））小计29万元；，合计50.48万元。</t>
    </r>
  </si>
  <si>
    <t>通过项目的实施带动群众提升茶叶种植技术，质量提升，病虫害防治得到有效解决。提高茶叶作物产量，加快作业效率。增加群众经济收入受益，提高村集体经济收入。</t>
  </si>
  <si>
    <t>瓦寺村、富库村</t>
  </si>
  <si>
    <t>新平县平掌乡咖啡产业绿色发展种植奖补项目</t>
  </si>
  <si>
    <t>1.扶持瓦寺村发展咖啡种植基地80亩，每亩种植300棵咖啡幼苗，咖啡幼苗+人工+化肥，每亩补助村集体3000元，小计24万元，扶持富库村发展咖啡种植基地20亩，每亩种植300棵咖啡幼苗，咖啡幼苗+人工+化肥，每亩补助村集体3000元，小计6万元，两个村扶持30万元咖啡产业启动资金；2.对已经栽种咖啡产业的农户按照每亩成片300棵的标准及咖啡苗或咖啡品种进行按棵进行补助，对以下品种进行补助卡蒂姆T8667   1.5元/株， 萨奇姆401、402，德热389：2元/株，瑰夏：红顶瑰夏5元/株，绿顶瑰夏7元/株、巴天：5元/株。帕卡玛拉3元/株，全乡目前农户种植咖啡320余亩，计划需补助50万元；3.对愿意新发展咖啡产业的农户按照上述补助进行幼苗补助，计划能带动150余亩新植咖啡种植面积，计划补助27万，总计107万元。</t>
  </si>
  <si>
    <t>为转变瓦寺村、富库村民长期靠种植传统玉米收入来源的思想观念，引导带动老百姓转型种植经济产业，到2030年末，预计实现整村种植咖啡达1000亩，人均种植超过1亩的总体目标来做好前期布局。</t>
  </si>
  <si>
    <t>柏枝村</t>
  </si>
  <si>
    <t>新平县平掌乡柏枝村中药材（龙胆草）种植项目</t>
  </si>
  <si>
    <t>柏枝村种植龙胆草238亩，每亩种子费用800元，农药400元，人工费3000元，每亩合计4200元，预计总投资100万元.</t>
  </si>
  <si>
    <t>通过该项目壮大村集体经济，带动农户种植龙胆草，每亩增收4500元。</t>
  </si>
  <si>
    <t>联合村、仓房村、库独木村</t>
  </si>
  <si>
    <t>新平县平掌乡联合、库独木、仓房村人饮安全补短板建设项目</t>
  </si>
  <si>
    <t>（一）新建管道5300m。新建3个取水坝；新建水源汇合点至各界水池内涂塑镀锌管DN200管道2150m；从各界水池至小庙丫口新建内涂塑镀锌管DN150管道1950m。（二）修复管道。修复小庙丫口段DN273管道642m。</t>
  </si>
  <si>
    <t>项目主要供水对象为联合、仓房村、库独木三个村委。项目供水主管(DN273管)途径仓房村段由于地质沉降原因经常损坏，给群众生活用水带来不便，本次计划修复DN273螺旋管642m，新建DN100及DN150和DN200管道，合计5300米。</t>
  </si>
  <si>
    <t>平掌社区</t>
  </si>
  <si>
    <t>新平县平掌乡平掌社区“和和美美一家人”民族团结进步示范建设项目</t>
  </si>
  <si>
    <r>
      <rPr>
        <sz val="10"/>
        <rFont val="方正仿宋_GBK"/>
        <charset val="134"/>
      </rPr>
      <t>总共投资30万元，在平掌社区平掌小组、核桃树小组推动完善基础设施建设及民族团结进步氛围营造。1.农贸市场道路及附属设施修复，工程量136m</t>
    </r>
    <r>
      <rPr>
        <sz val="10"/>
        <rFont val="方正书宋_GBK"/>
        <charset val="134"/>
      </rPr>
      <t>³</t>
    </r>
    <r>
      <rPr>
        <sz val="10"/>
        <rFont val="方正仿宋_GBK"/>
        <charset val="134"/>
      </rPr>
      <t>，费用合计67575元。加装停车引导标识1块，500元；2.文化长廊亭子粉漆，费用合计50000元；3.核桃树小组沿线加装安全护栏420m，费用合计67200元；4.照明设施57盏（挂壁式27，高杆灯30），费用合计70730元；5.民族团结氛围营造，2组钢构字制作及安装，费用预计12000元，宣传栏及宣传展板、钢制宣传内容制作，费用预计13995元。小学及平掌乡村大舞台部分墙体彩绘，费用预计18000元</t>
    </r>
  </si>
  <si>
    <t>以“和和美美一家人”为建设目标，通过实施该项目，实现平掌社区平掌小组、核桃树小组基础设施与民族团结氛围双提升。基础设施方面，为核桃树小组小道安装安全护栏；安装太阳能路灯提升周边群众夜间出行安全系数50%以上。人居环境方面，布设分类垃圾收集点及清运设备（清运及时率100%，生活垃圾无害化处理率有效提升）；清理修复排水沟，完成集贸市场综合整治（修复损坏道路、加装1块停车引导牌等），清理危旧建筑废墟。民族团结氛围方面，更换、加装宣传栏等载体（覆盖乡主要街道公共区域），嵌入中华文化符号，提升群众民族团结知识知晓率40%以上、民族交往交流交融有效提升，有效推动铸牢中华民族共同体意识。该项目预计群众综合满意度达90%以上。</t>
  </si>
  <si>
    <t>县级</t>
  </si>
  <si>
    <t>全县</t>
  </si>
  <si>
    <t>各乡镇</t>
  </si>
  <si>
    <t>新平县2026年小额贷款贴息项目</t>
  </si>
  <si>
    <t>2026年小额贷款贴息，规模350户。</t>
  </si>
  <si>
    <t>通过实施鼓励脱贫户小额贷款，达到发展生产，促进生产增收。</t>
  </si>
  <si>
    <t>新平县2026年村级公益性岗位项目</t>
  </si>
  <si>
    <t>为巩固薄弱脱贫户家庭收入，继续保障脱贫户安置公益性岗位-乡村保洁员工作，岗位数110个。</t>
  </si>
  <si>
    <t>通过实施村级公益性岗位补助，达到脱贫户及监测户年人均增收1.2万元。</t>
  </si>
  <si>
    <t>新平县2026年公益性岗位补短板项目</t>
  </si>
  <si>
    <t>脱贫人口公益性岗位补短板项目，补助200元/人/月，共494人。</t>
  </si>
  <si>
    <t>新平县2026年雨露计划补助项目</t>
  </si>
  <si>
    <t>雨露计划补助，每生每年补助3000元至5000元。</t>
  </si>
  <si>
    <t>通过职业教育帮扶补助和特困学生扶贫助学补助发放，减轻脱贫户家庭学生上学的经济压力，在校期间人均增加收入3000-5000元。</t>
  </si>
  <si>
    <t>新平县2026年项目管理费</t>
  </si>
  <si>
    <t>2026年衔接资金项目相关绩效跟踪检查支出。</t>
  </si>
  <si>
    <t>——</t>
  </si>
  <si>
    <t>加强资金使用监督管理，提高资金使用效益。</t>
  </si>
  <si>
    <t>新平县2026年跨省外出务工脱贫劳动力一次性交通补贴</t>
  </si>
  <si>
    <t>脱贫劳动力（含监测对象）跨省外出务工一次性交通补贴740人，补助1000元/人。（目前国办系统数744）</t>
  </si>
  <si>
    <t>通过实施脱贫劳动力（含监测对象）跨省外出务工一次性交通补贴，，增强省外务工积极性，可使脱贫劳动力（含监测对象）增加收入1000元。</t>
  </si>
  <si>
    <t>新平县2026年跨州市务工脱贫劳动力一次性交通补贴</t>
  </si>
  <si>
    <t>脱贫劳动力（含监测对象）跨州市务工一次性交通补贴500人，补助500元/人。（目前国办系统数528人）</t>
  </si>
  <si>
    <t>通过实施脱贫劳动力（含监测对象）跨州市务工一次性交通补贴，增强跨州市务工积极性，可使脱贫劳动力（含监测对象）增加收入500元。</t>
  </si>
  <si>
    <t>新平县2026年技能培训培训补贴、生活补贴</t>
  </si>
  <si>
    <t>人社局2026年技能培训补贴、生活补贴。（截止2025年10月，脱贫人口（含监测对象）预计培训450人，考虑生活补贴、工种上浮人均补贴1600元，450人×1600元=72万元）</t>
  </si>
  <si>
    <t>通过对脱贫户及监测户劳动力进行就业技术培训，脱贫劳动力掌握一门技术，从而达到相应增加就业收入。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</si>
</sst>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_);[Red]\(0\)"/>
    <numFmt numFmtId="180" formatCode="0.00_);[Red]\(0.00\)"/>
  </numFmts>
  <fonts count="36">
    <font>
      <sz val="11"/>
      <color theme="1"/>
      <name val="宋体"/>
      <charset val="134"/>
      <scheme val="minor"/>
    </font>
    <font>
      <sz val="9"/>
      <name val="方正楷体_GBK"/>
      <charset val="134"/>
    </font>
    <font>
      <sz val="12"/>
      <name val="方正楷体_GBK"/>
      <charset val="134"/>
    </font>
    <font>
      <b/>
      <sz val="9"/>
      <name val="方正楷体_GBK"/>
      <charset val="134"/>
    </font>
    <font>
      <sz val="12"/>
      <name val="宋体"/>
      <charset val="134"/>
    </font>
    <font>
      <b/>
      <sz val="12"/>
      <name val="宋体"/>
      <charset val="134"/>
    </font>
    <font>
      <sz val="11"/>
      <name val="宋体"/>
      <charset val="134"/>
    </font>
    <font>
      <sz val="24"/>
      <name val="方正楷体_GBK"/>
      <charset val="134"/>
    </font>
    <font>
      <b/>
      <sz val="12"/>
      <name val="方正楷体_GBK"/>
      <charset val="134"/>
    </font>
    <font>
      <sz val="10"/>
      <name val="方正仿宋_GBK"/>
      <charset val="134"/>
    </font>
    <font>
      <b/>
      <sz val="10"/>
      <name val="方正仿宋_GBK"/>
      <charset val="134"/>
    </font>
    <font>
      <sz val="10"/>
      <name val="方正仿宋_GB2312"/>
      <charset val="134"/>
    </font>
    <font>
      <sz val="10"/>
      <name val="方正仿宋_GBK"/>
      <charset val="0"/>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书宋_GBK"/>
      <charset val="134"/>
    </font>
    <font>
      <sz val="10"/>
      <name val="方正书宋_GBK"/>
      <charset val="0"/>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57">
    <xf numFmtId="0" fontId="0" fillId="0" borderId="0" xfId="0">
      <alignment vertical="center"/>
    </xf>
    <xf numFmtId="176" fontId="1" fillId="0" borderId="0" xfId="0" applyNumberFormat="1" applyFont="1" applyFill="1" applyBorder="1" applyAlignment="1">
      <alignment vertical="center" wrapText="1"/>
    </xf>
    <xf numFmtId="176" fontId="2"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0" fontId="4" fillId="0" borderId="0" xfId="0" applyFont="1" applyFill="1" applyAlignment="1">
      <alignment vertical="center" wrapText="1"/>
    </xf>
    <xf numFmtId="0" fontId="5" fillId="0" borderId="0" xfId="0" applyFont="1" applyFill="1" applyAlignment="1">
      <alignment vertical="center" wrapText="1"/>
    </xf>
    <xf numFmtId="0" fontId="4" fillId="0" borderId="0" xfId="0" applyFont="1" applyFill="1" applyAlignment="1">
      <alignment vertical="center"/>
    </xf>
    <xf numFmtId="0" fontId="6" fillId="0" borderId="0" xfId="0" applyFont="1" applyFill="1" applyAlignment="1">
      <alignment vertical="center"/>
    </xf>
    <xf numFmtId="0"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177"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0" fontId="7"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7" fillId="0" borderId="0" xfId="0" applyNumberFormat="1" applyFont="1" applyFill="1" applyAlignment="1">
      <alignment horizontal="center" vertical="center" wrapText="1"/>
    </xf>
    <xf numFmtId="178" fontId="7" fillId="0" borderId="0" xfId="0" applyNumberFormat="1" applyFont="1" applyFill="1" applyAlignment="1">
      <alignment horizontal="center" vertical="center" wrapText="1"/>
    </xf>
    <xf numFmtId="176" fontId="2" fillId="0" borderId="0" xfId="0" applyNumberFormat="1" applyFont="1" applyFill="1" applyAlignment="1">
      <alignment horizontal="left" vertical="center" wrapText="1"/>
    </xf>
    <xf numFmtId="177" fontId="2" fillId="0" borderId="0" xfId="0" applyNumberFormat="1" applyFont="1" applyFill="1" applyAlignment="1">
      <alignment horizontal="left" vertical="center" wrapText="1"/>
    </xf>
    <xf numFmtId="178" fontId="2" fillId="0" borderId="0" xfId="0" applyNumberFormat="1" applyFont="1" applyFill="1" applyAlignment="1">
      <alignment horizontal="left" vertical="center" wrapText="1"/>
    </xf>
    <xf numFmtId="177"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180" fontId="8" fillId="0" borderId="1" xfId="0" applyNumberFormat="1" applyFont="1" applyFill="1" applyBorder="1" applyAlignment="1">
      <alignment horizontal="left" vertical="center" wrapText="1"/>
    </xf>
    <xf numFmtId="180"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vertical="center" wrapText="1"/>
    </xf>
    <xf numFmtId="178" fontId="9" fillId="0" borderId="1" xfId="0" applyNumberFormat="1" applyFont="1" applyFill="1" applyBorder="1" applyAlignment="1">
      <alignment horizontal="left" vertical="center" wrapText="1"/>
    </xf>
    <xf numFmtId="0" fontId="13"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I79"/>
  <sheetViews>
    <sheetView workbookViewId="0">
      <selection activeCell="K20" sqref="K20"/>
    </sheetView>
  </sheetViews>
  <sheetFormatPr defaultColWidth="8.89166666666667" defaultRowHeight="13.5"/>
  <cols>
    <col min="6" max="6" width="49.5583333333333" customWidth="1"/>
    <col min="7" max="7" width="13.8916666666667" customWidth="1"/>
  </cols>
  <sheetData>
    <row r="3" spans="6:9">
      <c r="F3" s="56" t="s">
        <v>0</v>
      </c>
      <c r="G3" t="s">
        <v>1</v>
      </c>
      <c r="H3" t="s">
        <v>2</v>
      </c>
      <c r="I3" t="s">
        <v>2</v>
      </c>
    </row>
    <row r="4" spans="6:9">
      <c r="F4" s="56" t="s">
        <v>3</v>
      </c>
      <c r="G4" t="s">
        <v>4</v>
      </c>
      <c r="H4" t="s">
        <v>5</v>
      </c>
      <c r="I4" t="s">
        <v>5</v>
      </c>
    </row>
    <row r="5" spans="6:9">
      <c r="F5" s="56" t="s">
        <v>6</v>
      </c>
      <c r="I5" t="s">
        <v>7</v>
      </c>
    </row>
    <row r="6" spans="6:6">
      <c r="F6" s="56" t="s">
        <v>8</v>
      </c>
    </row>
    <row r="7" spans="6:6">
      <c r="F7" s="56" t="s">
        <v>9</v>
      </c>
    </row>
    <row r="8" spans="6:6">
      <c r="F8" s="56" t="s">
        <v>10</v>
      </c>
    </row>
    <row r="9" spans="6:6">
      <c r="F9" s="56" t="s">
        <v>11</v>
      </c>
    </row>
    <row r="10" spans="6:6">
      <c r="F10" s="56" t="s">
        <v>12</v>
      </c>
    </row>
    <row r="11" spans="6:6">
      <c r="F11" s="56" t="s">
        <v>13</v>
      </c>
    </row>
    <row r="12" spans="6:6">
      <c r="F12" s="56" t="s">
        <v>14</v>
      </c>
    </row>
    <row r="13" spans="6:6">
      <c r="F13" s="56" t="s">
        <v>15</v>
      </c>
    </row>
    <row r="14" spans="6:6">
      <c r="F14" s="56" t="s">
        <v>16</v>
      </c>
    </row>
    <row r="15" spans="6:6">
      <c r="F15" s="56" t="s">
        <v>17</v>
      </c>
    </row>
    <row r="16" spans="6:6">
      <c r="F16" s="56" t="s">
        <v>18</v>
      </c>
    </row>
    <row r="17" spans="6:6">
      <c r="F17" s="56" t="s">
        <v>19</v>
      </c>
    </row>
    <row r="18" spans="6:6">
      <c r="F18" s="56" t="s">
        <v>20</v>
      </c>
    </row>
    <row r="19" spans="6:6">
      <c r="F19" s="56" t="s">
        <v>21</v>
      </c>
    </row>
    <row r="20" spans="6:6">
      <c r="F20" s="56" t="s">
        <v>22</v>
      </c>
    </row>
    <row r="21" spans="6:6">
      <c r="F21" s="56" t="s">
        <v>23</v>
      </c>
    </row>
    <row r="22" spans="6:6">
      <c r="F22" s="56" t="s">
        <v>24</v>
      </c>
    </row>
    <row r="23" spans="6:6">
      <c r="F23" s="56" t="s">
        <v>25</v>
      </c>
    </row>
    <row r="24" spans="6:6">
      <c r="F24" s="56" t="s">
        <v>26</v>
      </c>
    </row>
    <row r="25" spans="6:6">
      <c r="F25" s="56" t="s">
        <v>27</v>
      </c>
    </row>
    <row r="26" spans="6:6">
      <c r="F26" s="56" t="s">
        <v>28</v>
      </c>
    </row>
    <row r="27" spans="6:6">
      <c r="F27" s="56" t="s">
        <v>29</v>
      </c>
    </row>
    <row r="28" spans="6:6">
      <c r="F28" s="56" t="s">
        <v>30</v>
      </c>
    </row>
    <row r="29" spans="6:6">
      <c r="F29" s="56" t="s">
        <v>31</v>
      </c>
    </row>
    <row r="30" spans="6:6">
      <c r="F30" s="56" t="s">
        <v>32</v>
      </c>
    </row>
    <row r="31" spans="6:6">
      <c r="F31" s="56" t="s">
        <v>33</v>
      </c>
    </row>
    <row r="32" spans="6:6">
      <c r="F32" s="56" t="s">
        <v>34</v>
      </c>
    </row>
    <row r="33" spans="6:6">
      <c r="F33" s="56" t="s">
        <v>35</v>
      </c>
    </row>
    <row r="34" spans="6:6">
      <c r="F34" s="56" t="s">
        <v>36</v>
      </c>
    </row>
    <row r="35" spans="6:6">
      <c r="F35" s="56" t="s">
        <v>37</v>
      </c>
    </row>
    <row r="36" spans="6:6">
      <c r="F36" s="56" t="s">
        <v>38</v>
      </c>
    </row>
    <row r="37" spans="6:6">
      <c r="F37" s="56" t="s">
        <v>39</v>
      </c>
    </row>
    <row r="38" spans="6:6">
      <c r="F38" s="56" t="s">
        <v>40</v>
      </c>
    </row>
    <row r="39" spans="6:6">
      <c r="F39" s="56" t="s">
        <v>41</v>
      </c>
    </row>
    <row r="40" spans="6:6">
      <c r="F40" s="56" t="s">
        <v>42</v>
      </c>
    </row>
    <row r="41" spans="6:6">
      <c r="F41" s="56" t="s">
        <v>43</v>
      </c>
    </row>
    <row r="42" spans="6:6">
      <c r="F42" s="56" t="s">
        <v>44</v>
      </c>
    </row>
    <row r="43" spans="6:6">
      <c r="F43" s="56" t="s">
        <v>45</v>
      </c>
    </row>
    <row r="44" spans="6:6">
      <c r="F44" s="56" t="s">
        <v>46</v>
      </c>
    </row>
    <row r="45" spans="6:6">
      <c r="F45" s="56" t="s">
        <v>47</v>
      </c>
    </row>
    <row r="46" spans="6:6">
      <c r="F46" s="56" t="s">
        <v>48</v>
      </c>
    </row>
    <row r="47" spans="6:6">
      <c r="F47" s="56" t="s">
        <v>49</v>
      </c>
    </row>
    <row r="48" spans="6:6">
      <c r="F48" s="56" t="s">
        <v>50</v>
      </c>
    </row>
    <row r="49" spans="6:6">
      <c r="F49" s="56" t="s">
        <v>51</v>
      </c>
    </row>
    <row r="50" spans="6:6">
      <c r="F50" s="56" t="s">
        <v>52</v>
      </c>
    </row>
    <row r="51" spans="6:6">
      <c r="F51" s="56" t="s">
        <v>53</v>
      </c>
    </row>
    <row r="52" spans="6:6">
      <c r="F52" s="56" t="s">
        <v>54</v>
      </c>
    </row>
    <row r="53" spans="6:6">
      <c r="F53" s="56" t="s">
        <v>55</v>
      </c>
    </row>
    <row r="54" spans="6:6">
      <c r="F54" s="56" t="s">
        <v>56</v>
      </c>
    </row>
    <row r="55" spans="6:6">
      <c r="F55" s="56" t="s">
        <v>57</v>
      </c>
    </row>
    <row r="56" spans="6:6">
      <c r="F56" s="56" t="s">
        <v>58</v>
      </c>
    </row>
    <row r="57" spans="6:6">
      <c r="F57" s="56" t="s">
        <v>59</v>
      </c>
    </row>
    <row r="58" spans="6:6">
      <c r="F58" s="56" t="s">
        <v>60</v>
      </c>
    </row>
    <row r="59" spans="6:6">
      <c r="F59" s="56" t="s">
        <v>61</v>
      </c>
    </row>
    <row r="60" spans="6:6">
      <c r="F60" s="56" t="s">
        <v>62</v>
      </c>
    </row>
    <row r="61" spans="6:6">
      <c r="F61" s="56" t="s">
        <v>63</v>
      </c>
    </row>
    <row r="62" spans="6:6">
      <c r="F62" s="56" t="s">
        <v>64</v>
      </c>
    </row>
    <row r="63" spans="6:6">
      <c r="F63" s="56" t="s">
        <v>65</v>
      </c>
    </row>
    <row r="64" spans="6:6">
      <c r="F64" s="56" t="s">
        <v>66</v>
      </c>
    </row>
    <row r="65" spans="6:6">
      <c r="F65" s="56" t="s">
        <v>67</v>
      </c>
    </row>
    <row r="66" spans="6:6">
      <c r="F66" s="56" t="s">
        <v>68</v>
      </c>
    </row>
    <row r="67" spans="6:6">
      <c r="F67" s="56" t="s">
        <v>69</v>
      </c>
    </row>
    <row r="68" spans="6:6">
      <c r="F68" s="56" t="s">
        <v>70</v>
      </c>
    </row>
    <row r="69" spans="6:6">
      <c r="F69" s="56" t="s">
        <v>71</v>
      </c>
    </row>
    <row r="70" spans="6:6">
      <c r="F70" s="56" t="s">
        <v>72</v>
      </c>
    </row>
    <row r="71" spans="6:6">
      <c r="F71" s="56" t="s">
        <v>73</v>
      </c>
    </row>
    <row r="72" spans="6:6">
      <c r="F72" s="56" t="s">
        <v>74</v>
      </c>
    </row>
    <row r="73" spans="6:6">
      <c r="F73" s="56" t="s">
        <v>75</v>
      </c>
    </row>
    <row r="74" spans="6:6">
      <c r="F74" s="56" t="s">
        <v>76</v>
      </c>
    </row>
    <row r="75" spans="6:6">
      <c r="F75" s="56" t="s">
        <v>77</v>
      </c>
    </row>
    <row r="76" spans="6:6">
      <c r="F76" s="56" t="s">
        <v>78</v>
      </c>
    </row>
    <row r="77" spans="6:6">
      <c r="F77" s="56" t="s">
        <v>79</v>
      </c>
    </row>
    <row r="78" spans="6:6">
      <c r="F78" s="56" t="s">
        <v>80</v>
      </c>
    </row>
    <row r="79" spans="6:6">
      <c r="F79" s="56"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3"/>
  <sheetViews>
    <sheetView tabSelected="1" zoomScale="90" zoomScaleNormal="90" workbookViewId="0">
      <pane xSplit="6" ySplit="5" topLeftCell="G27" activePane="bottomRight" state="frozen"/>
      <selection/>
      <selection pane="topRight"/>
      <selection pane="bottomLeft"/>
      <selection pane="bottomRight" activeCell="K29" sqref="K29"/>
    </sheetView>
  </sheetViews>
  <sheetFormatPr defaultColWidth="10" defaultRowHeight="14.25"/>
  <cols>
    <col min="1" max="1" width="5.63333333333333" style="10" customWidth="1"/>
    <col min="2" max="2" width="9.63333333333333" style="10" customWidth="1"/>
    <col min="3" max="3" width="8.75" style="10" customWidth="1"/>
    <col min="4" max="4" width="8.13333333333333" style="10" customWidth="1"/>
    <col min="5" max="5" width="15.3833333333333" style="3" customWidth="1"/>
    <col min="6" max="6" width="26.6333333333333" style="11" customWidth="1"/>
    <col min="7" max="7" width="6.13333333333333" style="12" customWidth="1"/>
    <col min="8" max="8" width="10.3833333333333" style="3" customWidth="1"/>
    <col min="9" max="9" width="39.6333333333333" style="11" customWidth="1"/>
    <col min="10" max="10" width="12.3833333333333" style="11" customWidth="1"/>
    <col min="11" max="11" width="12.9666666666667" style="13" customWidth="1"/>
    <col min="12" max="12" width="10.75" style="13" customWidth="1"/>
    <col min="13" max="13" width="9.5" style="13" customWidth="1"/>
    <col min="14" max="14" width="9.25" style="14" customWidth="1"/>
    <col min="15" max="16" width="9.13333333333333" style="14" customWidth="1"/>
    <col min="17" max="17" width="8.5" style="14" customWidth="1"/>
    <col min="18" max="18" width="46.75" style="11" customWidth="1"/>
    <col min="19" max="19" width="6.63333333333333" style="3" customWidth="1"/>
    <col min="20" max="20" width="10.25" style="10" customWidth="1"/>
    <col min="21" max="21" width="8.63333333333333" style="10" customWidth="1"/>
    <col min="22" max="22" width="7.5" style="10" customWidth="1"/>
    <col min="23" max="23" width="7.75" style="10" customWidth="1"/>
    <col min="24" max="24" width="7.38333333333333" style="10" customWidth="1"/>
    <col min="25" max="25" width="8.13333333333333" style="10" customWidth="1"/>
    <col min="26" max="26" width="7.38333333333333" style="10" customWidth="1"/>
    <col min="27" max="16384" width="10" style="6"/>
  </cols>
  <sheetData>
    <row r="1" s="1" customFormat="1" ht="51" customHeight="1" spans="1:26">
      <c r="A1" s="15" t="s">
        <v>82</v>
      </c>
      <c r="B1" s="15"/>
      <c r="C1" s="15"/>
      <c r="D1" s="15"/>
      <c r="E1" s="15"/>
      <c r="F1" s="16"/>
      <c r="G1" s="15"/>
      <c r="H1" s="15"/>
      <c r="I1" s="16"/>
      <c r="J1" s="15"/>
      <c r="K1" s="37"/>
      <c r="L1" s="37"/>
      <c r="M1" s="37"/>
      <c r="N1" s="38"/>
      <c r="O1" s="38"/>
      <c r="P1" s="38"/>
      <c r="Q1" s="38"/>
      <c r="R1" s="16"/>
      <c r="S1" s="15"/>
      <c r="T1" s="15"/>
      <c r="U1" s="15"/>
      <c r="V1" s="15"/>
      <c r="W1" s="15"/>
      <c r="X1" s="15"/>
      <c r="Y1" s="15"/>
      <c r="Z1" s="15"/>
    </row>
    <row r="2" s="2" customFormat="1" ht="15.75" spans="1:26">
      <c r="A2" s="17"/>
      <c r="B2" s="18"/>
      <c r="C2" s="18"/>
      <c r="D2" s="18"/>
      <c r="E2" s="18"/>
      <c r="F2" s="18"/>
      <c r="G2" s="18"/>
      <c r="H2" s="18"/>
      <c r="I2" s="18"/>
      <c r="J2" s="39"/>
      <c r="K2" s="40"/>
      <c r="L2" s="40"/>
      <c r="M2" s="40"/>
      <c r="N2" s="41"/>
      <c r="O2" s="41"/>
      <c r="P2" s="41"/>
      <c r="Q2" s="41"/>
      <c r="R2" s="39"/>
      <c r="S2" s="39"/>
      <c r="T2" s="18"/>
      <c r="U2" s="18"/>
      <c r="V2" s="18"/>
      <c r="W2" s="18"/>
      <c r="X2" s="18"/>
      <c r="Y2" s="18"/>
      <c r="Z2" s="18"/>
    </row>
    <row r="3" s="3" customFormat="1" ht="39" customHeight="1" spans="1:26">
      <c r="A3" s="19" t="s">
        <v>83</v>
      </c>
      <c r="B3" s="19" t="s">
        <v>84</v>
      </c>
      <c r="C3" s="19" t="s">
        <v>85</v>
      </c>
      <c r="D3" s="19"/>
      <c r="E3" s="20" t="s">
        <v>86</v>
      </c>
      <c r="F3" s="20" t="s">
        <v>87</v>
      </c>
      <c r="G3" s="19" t="s">
        <v>88</v>
      </c>
      <c r="H3" s="20" t="s">
        <v>89</v>
      </c>
      <c r="I3" s="20" t="s">
        <v>90</v>
      </c>
      <c r="J3" s="20" t="s">
        <v>91</v>
      </c>
      <c r="K3" s="42" t="s">
        <v>92</v>
      </c>
      <c r="L3" s="42"/>
      <c r="M3" s="42"/>
      <c r="N3" s="22" t="s">
        <v>93</v>
      </c>
      <c r="O3" s="22"/>
      <c r="P3" s="22"/>
      <c r="Q3" s="22"/>
      <c r="R3" s="51"/>
      <c r="S3" s="19" t="s">
        <v>94</v>
      </c>
      <c r="T3" s="19" t="s">
        <v>95</v>
      </c>
      <c r="U3" s="19" t="s">
        <v>96</v>
      </c>
      <c r="V3" s="19" t="s">
        <v>97</v>
      </c>
      <c r="W3" s="19" t="s">
        <v>98</v>
      </c>
      <c r="X3" s="19" t="s">
        <v>99</v>
      </c>
      <c r="Y3" s="19" t="s">
        <v>100</v>
      </c>
      <c r="Z3" s="19" t="s">
        <v>101</v>
      </c>
    </row>
    <row r="4" s="3" customFormat="1" ht="31" customHeight="1" spans="1:26">
      <c r="A4" s="19"/>
      <c r="B4" s="19"/>
      <c r="C4" s="19"/>
      <c r="D4" s="19"/>
      <c r="E4" s="20"/>
      <c r="F4" s="20"/>
      <c r="G4" s="19"/>
      <c r="H4" s="20"/>
      <c r="I4" s="20"/>
      <c r="J4" s="20"/>
      <c r="K4" s="42" t="s">
        <v>102</v>
      </c>
      <c r="L4" s="42" t="s">
        <v>103</v>
      </c>
      <c r="M4" s="42" t="s">
        <v>104</v>
      </c>
      <c r="N4" s="22" t="s">
        <v>105</v>
      </c>
      <c r="O4" s="22"/>
      <c r="P4" s="22" t="s">
        <v>106</v>
      </c>
      <c r="Q4" s="22"/>
      <c r="R4" s="52" t="s">
        <v>107</v>
      </c>
      <c r="S4" s="19"/>
      <c r="T4" s="19"/>
      <c r="U4" s="19"/>
      <c r="V4" s="19"/>
      <c r="W4" s="19"/>
      <c r="X4" s="19"/>
      <c r="Y4" s="19"/>
      <c r="Z4" s="19"/>
    </row>
    <row r="5" s="3" customFormat="1" ht="23" customHeight="1" spans="1:26">
      <c r="A5" s="19"/>
      <c r="B5" s="19"/>
      <c r="C5" s="19" t="s">
        <v>108</v>
      </c>
      <c r="D5" s="19" t="s">
        <v>109</v>
      </c>
      <c r="E5" s="20"/>
      <c r="F5" s="20"/>
      <c r="G5" s="19"/>
      <c r="H5" s="20"/>
      <c r="I5" s="20"/>
      <c r="J5" s="20"/>
      <c r="K5" s="42"/>
      <c r="L5" s="42"/>
      <c r="M5" s="42"/>
      <c r="N5" s="22" t="s">
        <v>110</v>
      </c>
      <c r="O5" s="22" t="s">
        <v>111</v>
      </c>
      <c r="P5" s="22" t="s">
        <v>110</v>
      </c>
      <c r="Q5" s="22" t="s">
        <v>111</v>
      </c>
      <c r="R5" s="52"/>
      <c r="S5" s="19"/>
      <c r="T5" s="19"/>
      <c r="U5" s="19"/>
      <c r="V5" s="19"/>
      <c r="W5" s="19"/>
      <c r="X5" s="19"/>
      <c r="Y5" s="19"/>
      <c r="Z5" s="19"/>
    </row>
    <row r="6" s="3" customFormat="1" ht="26" customHeight="1" spans="1:26">
      <c r="A6" s="21">
        <f t="shared" ref="A6:A69" si="0">ROW()-5</f>
        <v>1</v>
      </c>
      <c r="B6" s="19" t="s">
        <v>112</v>
      </c>
      <c r="C6" s="19"/>
      <c r="D6" s="19"/>
      <c r="E6" s="20"/>
      <c r="F6" s="22">
        <f>F7++F11+F14+F22+F27+F34+F43+F50+F59+F71+F79+F88+F95</f>
        <v>84</v>
      </c>
      <c r="G6" s="19"/>
      <c r="H6" s="20"/>
      <c r="I6" s="43"/>
      <c r="J6" s="42">
        <f t="shared" ref="J6:Q6" si="1">J7++J11+J14+J22+J27+J34+J43+J50+J59+J71+J79+J88+J95</f>
        <v>10002.361</v>
      </c>
      <c r="K6" s="42">
        <f t="shared" si="1"/>
        <v>10002.361</v>
      </c>
      <c r="L6" s="42">
        <f t="shared" si="1"/>
        <v>9996.121</v>
      </c>
      <c r="M6" s="42">
        <f t="shared" si="1"/>
        <v>6.24</v>
      </c>
      <c r="N6" s="22">
        <f t="shared" si="1"/>
        <v>33917</v>
      </c>
      <c r="O6" s="22">
        <f t="shared" si="1"/>
        <v>129681</v>
      </c>
      <c r="P6" s="22">
        <f t="shared" si="1"/>
        <v>5899</v>
      </c>
      <c r="Q6" s="22">
        <f t="shared" si="1"/>
        <v>13154</v>
      </c>
      <c r="R6" s="51"/>
      <c r="S6" s="19"/>
      <c r="T6" s="19"/>
      <c r="U6" s="19"/>
      <c r="V6" s="19"/>
      <c r="W6" s="19"/>
      <c r="X6" s="19"/>
      <c r="Y6" s="19"/>
      <c r="Z6" s="19"/>
    </row>
    <row r="7" s="4" customFormat="1" ht="26" customHeight="1" spans="1:26">
      <c r="A7" s="21">
        <f t="shared" si="0"/>
        <v>2</v>
      </c>
      <c r="B7" s="19"/>
      <c r="C7" s="23" t="s">
        <v>113</v>
      </c>
      <c r="D7" s="19"/>
      <c r="E7" s="20"/>
      <c r="F7" s="24">
        <f>COUNTA(F8:F10)</f>
        <v>3</v>
      </c>
      <c r="G7" s="19"/>
      <c r="H7" s="20"/>
      <c r="I7" s="43"/>
      <c r="J7" s="42">
        <f t="shared" ref="J7:Q7" si="2">SUBTOTAL(109,J8:J10)</f>
        <v>265.11</v>
      </c>
      <c r="K7" s="42">
        <f t="shared" si="2"/>
        <v>265.11</v>
      </c>
      <c r="L7" s="42">
        <f t="shared" si="2"/>
        <v>265.11</v>
      </c>
      <c r="M7" s="42">
        <f t="shared" si="2"/>
        <v>0</v>
      </c>
      <c r="N7" s="22">
        <f t="shared" si="2"/>
        <v>6827</v>
      </c>
      <c r="O7" s="22">
        <f t="shared" si="2"/>
        <v>20000</v>
      </c>
      <c r="P7" s="22">
        <f t="shared" si="2"/>
        <v>0</v>
      </c>
      <c r="Q7" s="22">
        <f t="shared" si="2"/>
        <v>0</v>
      </c>
      <c r="R7" s="51"/>
      <c r="S7" s="19"/>
      <c r="T7" s="19"/>
      <c r="U7" s="19"/>
      <c r="V7" s="19"/>
      <c r="W7" s="19"/>
      <c r="X7" s="19"/>
      <c r="Y7" s="19"/>
      <c r="Z7" s="19"/>
    </row>
    <row r="8" s="5" customFormat="1" ht="102" spans="1:26">
      <c r="A8" s="21">
        <f t="shared" si="0"/>
        <v>3</v>
      </c>
      <c r="B8" s="25" t="s">
        <v>112</v>
      </c>
      <c r="C8" s="25" t="s">
        <v>113</v>
      </c>
      <c r="D8" s="25" t="s">
        <v>114</v>
      </c>
      <c r="E8" s="26" t="s">
        <v>53</v>
      </c>
      <c r="F8" s="27" t="s">
        <v>115</v>
      </c>
      <c r="G8" s="25" t="s">
        <v>116</v>
      </c>
      <c r="H8" s="26" t="s">
        <v>1</v>
      </c>
      <c r="I8" s="27" t="s">
        <v>117</v>
      </c>
      <c r="J8" s="26">
        <f t="shared" ref="J8:J13" si="3">K8</f>
        <v>101.21</v>
      </c>
      <c r="K8" s="26">
        <f t="shared" ref="K8:K13" si="4">SUM(L8:M8)</f>
        <v>101.21</v>
      </c>
      <c r="L8" s="26">
        <v>101.21</v>
      </c>
      <c r="M8" s="26">
        <v>0</v>
      </c>
      <c r="N8" s="26" t="s">
        <v>118</v>
      </c>
      <c r="O8" s="26" t="s">
        <v>119</v>
      </c>
      <c r="P8" s="26" t="s">
        <v>120</v>
      </c>
      <c r="Q8" s="26" t="s">
        <v>121</v>
      </c>
      <c r="R8" s="26" t="s">
        <v>122</v>
      </c>
      <c r="S8" s="26" t="s">
        <v>5</v>
      </c>
      <c r="T8" s="26" t="s">
        <v>123</v>
      </c>
      <c r="U8" s="26" t="s">
        <v>2</v>
      </c>
      <c r="V8" s="26" t="s">
        <v>5</v>
      </c>
      <c r="W8" s="26" t="s">
        <v>5</v>
      </c>
      <c r="X8" s="26" t="s">
        <v>5</v>
      </c>
      <c r="Y8" s="26" t="s">
        <v>2</v>
      </c>
      <c r="Z8" s="35"/>
    </row>
    <row r="9" s="5" customFormat="1" ht="165.75" spans="1:26">
      <c r="A9" s="21">
        <f t="shared" si="0"/>
        <v>4</v>
      </c>
      <c r="B9" s="25" t="s">
        <v>112</v>
      </c>
      <c r="C9" s="25" t="s">
        <v>113</v>
      </c>
      <c r="D9" s="25" t="s">
        <v>124</v>
      </c>
      <c r="E9" s="26" t="s">
        <v>53</v>
      </c>
      <c r="F9" s="27" t="s">
        <v>125</v>
      </c>
      <c r="G9" s="25" t="s">
        <v>116</v>
      </c>
      <c r="H9" s="26" t="s">
        <v>1</v>
      </c>
      <c r="I9" s="27" t="s">
        <v>126</v>
      </c>
      <c r="J9" s="26">
        <f t="shared" si="3"/>
        <v>30</v>
      </c>
      <c r="K9" s="26">
        <f t="shared" si="4"/>
        <v>30</v>
      </c>
      <c r="L9" s="26">
        <v>30</v>
      </c>
      <c r="M9" s="26">
        <v>0</v>
      </c>
      <c r="N9" s="44">
        <v>6827</v>
      </c>
      <c r="O9" s="44">
        <v>20000</v>
      </c>
      <c r="P9" s="44">
        <v>0</v>
      </c>
      <c r="Q9" s="44">
        <v>0</v>
      </c>
      <c r="R9" s="26" t="s">
        <v>127</v>
      </c>
      <c r="S9" s="26" t="s">
        <v>5</v>
      </c>
      <c r="T9" s="26" t="s">
        <v>123</v>
      </c>
      <c r="U9" s="26" t="s">
        <v>2</v>
      </c>
      <c r="V9" s="26" t="s">
        <v>5</v>
      </c>
      <c r="W9" s="26" t="s">
        <v>5</v>
      </c>
      <c r="X9" s="26" t="s">
        <v>5</v>
      </c>
      <c r="Y9" s="26" t="s">
        <v>2</v>
      </c>
      <c r="Z9" s="26"/>
    </row>
    <row r="10" s="3" customFormat="1" ht="102" spans="1:26">
      <c r="A10" s="21">
        <f t="shared" si="0"/>
        <v>5</v>
      </c>
      <c r="B10" s="21" t="s">
        <v>112</v>
      </c>
      <c r="C10" s="21" t="s">
        <v>113</v>
      </c>
      <c r="D10" s="21" t="s">
        <v>128</v>
      </c>
      <c r="E10" s="26" t="s">
        <v>54</v>
      </c>
      <c r="F10" s="27" t="s">
        <v>129</v>
      </c>
      <c r="G10" s="21" t="s">
        <v>116</v>
      </c>
      <c r="H10" s="26" t="s">
        <v>1</v>
      </c>
      <c r="I10" s="27" t="s">
        <v>130</v>
      </c>
      <c r="J10" s="26">
        <f t="shared" si="3"/>
        <v>133.9</v>
      </c>
      <c r="K10" s="26">
        <f t="shared" si="4"/>
        <v>133.9</v>
      </c>
      <c r="L10" s="26">
        <v>133.9</v>
      </c>
      <c r="M10" s="26">
        <v>0</v>
      </c>
      <c r="N10" s="44" t="s">
        <v>131</v>
      </c>
      <c r="O10" s="44" t="s">
        <v>132</v>
      </c>
      <c r="P10" s="44">
        <v>0</v>
      </c>
      <c r="Q10" s="44">
        <v>0</v>
      </c>
      <c r="R10" s="27" t="s">
        <v>133</v>
      </c>
      <c r="S10" s="26" t="s">
        <v>5</v>
      </c>
      <c r="T10" s="26" t="s">
        <v>123</v>
      </c>
      <c r="U10" s="26" t="s">
        <v>2</v>
      </c>
      <c r="V10" s="26" t="s">
        <v>5</v>
      </c>
      <c r="W10" s="26" t="s">
        <v>5</v>
      </c>
      <c r="X10" s="26" t="s">
        <v>5</v>
      </c>
      <c r="Y10" s="26" t="s">
        <v>2</v>
      </c>
      <c r="Z10" s="26"/>
    </row>
    <row r="11" s="4" customFormat="1" ht="26" customHeight="1" spans="1:26">
      <c r="A11" s="21">
        <f t="shared" si="0"/>
        <v>6</v>
      </c>
      <c r="B11" s="23"/>
      <c r="C11" s="23" t="s">
        <v>134</v>
      </c>
      <c r="D11" s="23"/>
      <c r="E11" s="28"/>
      <c r="F11" s="24">
        <f>COUNTA(F12:F13)</f>
        <v>2</v>
      </c>
      <c r="G11" s="23"/>
      <c r="H11" s="28"/>
      <c r="I11" s="45"/>
      <c r="J11" s="42">
        <f t="shared" ref="J11:Q11" si="5">SUBTOTAL(109,J12:J13)</f>
        <v>228</v>
      </c>
      <c r="K11" s="42">
        <f t="shared" si="5"/>
        <v>228</v>
      </c>
      <c r="L11" s="42">
        <f t="shared" si="5"/>
        <v>228</v>
      </c>
      <c r="M11" s="42">
        <f t="shared" si="5"/>
        <v>0</v>
      </c>
      <c r="N11" s="22">
        <f t="shared" si="5"/>
        <v>81</v>
      </c>
      <c r="O11" s="22">
        <f t="shared" si="5"/>
        <v>371</v>
      </c>
      <c r="P11" s="22">
        <f t="shared" si="5"/>
        <v>0</v>
      </c>
      <c r="Q11" s="22">
        <f t="shared" si="5"/>
        <v>0</v>
      </c>
      <c r="R11" s="45"/>
      <c r="S11" s="28"/>
      <c r="T11" s="28"/>
      <c r="U11" s="28"/>
      <c r="V11" s="28"/>
      <c r="W11" s="28"/>
      <c r="X11" s="28"/>
      <c r="Y11" s="28"/>
      <c r="Z11" s="28"/>
    </row>
    <row r="12" s="3" customFormat="1" ht="63.75" spans="1:26">
      <c r="A12" s="21">
        <f t="shared" si="0"/>
        <v>7</v>
      </c>
      <c r="B12" s="25" t="s">
        <v>112</v>
      </c>
      <c r="C12" s="25" t="s">
        <v>134</v>
      </c>
      <c r="D12" s="25" t="s">
        <v>135</v>
      </c>
      <c r="E12" s="25" t="s">
        <v>55</v>
      </c>
      <c r="F12" s="29" t="s">
        <v>136</v>
      </c>
      <c r="G12" s="21" t="s">
        <v>116</v>
      </c>
      <c r="H12" s="25" t="s">
        <v>1</v>
      </c>
      <c r="I12" s="29" t="s">
        <v>137</v>
      </c>
      <c r="J12" s="26">
        <f t="shared" si="3"/>
        <v>198</v>
      </c>
      <c r="K12" s="26">
        <f t="shared" si="4"/>
        <v>198</v>
      </c>
      <c r="L12" s="26">
        <v>198</v>
      </c>
      <c r="M12" s="26">
        <v>0</v>
      </c>
      <c r="N12" s="25">
        <v>33</v>
      </c>
      <c r="O12" s="25">
        <v>148</v>
      </c>
      <c r="P12" s="25">
        <v>0</v>
      </c>
      <c r="Q12" s="25">
        <v>0</v>
      </c>
      <c r="R12" s="25" t="s">
        <v>138</v>
      </c>
      <c r="S12" s="25" t="s">
        <v>5</v>
      </c>
      <c r="T12" s="25" t="s">
        <v>123</v>
      </c>
      <c r="U12" s="25" t="s">
        <v>2</v>
      </c>
      <c r="V12" s="25" t="s">
        <v>5</v>
      </c>
      <c r="W12" s="25" t="s">
        <v>5</v>
      </c>
      <c r="X12" s="25" t="s">
        <v>5</v>
      </c>
      <c r="Y12" s="26" t="s">
        <v>2</v>
      </c>
      <c r="Z12" s="25"/>
    </row>
    <row r="13" s="5" customFormat="1" ht="178.5" spans="1:26">
      <c r="A13" s="21">
        <f t="shared" si="0"/>
        <v>8</v>
      </c>
      <c r="B13" s="25" t="s">
        <v>112</v>
      </c>
      <c r="C13" s="25" t="s">
        <v>134</v>
      </c>
      <c r="D13" s="25" t="s">
        <v>135</v>
      </c>
      <c r="E13" s="26" t="s">
        <v>53</v>
      </c>
      <c r="F13" s="27" t="s">
        <v>139</v>
      </c>
      <c r="G13" s="25" t="s">
        <v>116</v>
      </c>
      <c r="H13" s="26" t="s">
        <v>1</v>
      </c>
      <c r="I13" s="46" t="s">
        <v>140</v>
      </c>
      <c r="J13" s="26">
        <f t="shared" si="3"/>
        <v>30</v>
      </c>
      <c r="K13" s="26">
        <f t="shared" si="4"/>
        <v>30</v>
      </c>
      <c r="L13" s="26">
        <v>30</v>
      </c>
      <c r="M13" s="26">
        <v>0</v>
      </c>
      <c r="N13" s="44">
        <v>48</v>
      </c>
      <c r="O13" s="44">
        <v>223</v>
      </c>
      <c r="P13" s="44">
        <v>0</v>
      </c>
      <c r="Q13" s="44">
        <v>0</v>
      </c>
      <c r="R13" s="29" t="s">
        <v>141</v>
      </c>
      <c r="S13" s="26" t="s">
        <v>5</v>
      </c>
      <c r="T13" s="26" t="s">
        <v>123</v>
      </c>
      <c r="U13" s="26" t="s">
        <v>2</v>
      </c>
      <c r="V13" s="26" t="s">
        <v>5</v>
      </c>
      <c r="W13" s="26" t="s">
        <v>5</v>
      </c>
      <c r="X13" s="26" t="s">
        <v>5</v>
      </c>
      <c r="Y13" s="26" t="s">
        <v>2</v>
      </c>
      <c r="Z13" s="26"/>
    </row>
    <row r="14" s="4" customFormat="1" ht="26" customHeight="1" spans="1:26">
      <c r="A14" s="21">
        <f t="shared" si="0"/>
        <v>9</v>
      </c>
      <c r="B14" s="23"/>
      <c r="C14" s="23" t="s">
        <v>142</v>
      </c>
      <c r="D14" s="23"/>
      <c r="E14" s="28"/>
      <c r="F14" s="24">
        <f>COUNTA(F15:F21)</f>
        <v>7</v>
      </c>
      <c r="G14" s="23"/>
      <c r="H14" s="28"/>
      <c r="I14" s="45"/>
      <c r="J14" s="42">
        <f t="shared" ref="J14:Q14" si="6">SUBTOTAL(109,J15:J21)</f>
        <v>993</v>
      </c>
      <c r="K14" s="42">
        <f t="shared" si="6"/>
        <v>993</v>
      </c>
      <c r="L14" s="42">
        <f t="shared" si="6"/>
        <v>993</v>
      </c>
      <c r="M14" s="42">
        <f t="shared" si="6"/>
        <v>0</v>
      </c>
      <c r="N14" s="22">
        <f t="shared" si="6"/>
        <v>1521</v>
      </c>
      <c r="O14" s="22">
        <f t="shared" si="6"/>
        <v>5719</v>
      </c>
      <c r="P14" s="22">
        <f t="shared" si="6"/>
        <v>91</v>
      </c>
      <c r="Q14" s="22">
        <f t="shared" si="6"/>
        <v>302</v>
      </c>
      <c r="R14" s="45"/>
      <c r="S14" s="28"/>
      <c r="T14" s="28"/>
      <c r="U14" s="28"/>
      <c r="V14" s="28"/>
      <c r="W14" s="28"/>
      <c r="X14" s="28"/>
      <c r="Y14" s="28"/>
      <c r="Z14" s="28"/>
    </row>
    <row r="15" s="3" customFormat="1" ht="102" spans="1:26">
      <c r="A15" s="21">
        <f t="shared" si="0"/>
        <v>10</v>
      </c>
      <c r="B15" s="21" t="s">
        <v>112</v>
      </c>
      <c r="C15" s="21" t="s">
        <v>142</v>
      </c>
      <c r="D15" s="21" t="s">
        <v>143</v>
      </c>
      <c r="E15" s="26" t="s">
        <v>53</v>
      </c>
      <c r="F15" s="27" t="s">
        <v>144</v>
      </c>
      <c r="G15" s="21" t="s">
        <v>116</v>
      </c>
      <c r="H15" s="26" t="s">
        <v>1</v>
      </c>
      <c r="I15" s="27" t="s">
        <v>145</v>
      </c>
      <c r="J15" s="26">
        <f t="shared" ref="J15:J21" si="7">K15</f>
        <v>100</v>
      </c>
      <c r="K15" s="26">
        <f t="shared" ref="K15:K21" si="8">SUM(L15:M15)</f>
        <v>100</v>
      </c>
      <c r="L15" s="26">
        <v>100</v>
      </c>
      <c r="M15" s="26">
        <v>0</v>
      </c>
      <c r="N15" s="44">
        <v>32</v>
      </c>
      <c r="O15" s="44">
        <v>112</v>
      </c>
      <c r="P15" s="44">
        <v>1</v>
      </c>
      <c r="Q15" s="44">
        <v>4</v>
      </c>
      <c r="R15" s="27" t="s">
        <v>146</v>
      </c>
      <c r="S15" s="26" t="s">
        <v>5</v>
      </c>
      <c r="T15" s="26" t="s">
        <v>147</v>
      </c>
      <c r="U15" s="26" t="s">
        <v>2</v>
      </c>
      <c r="V15" s="26" t="s">
        <v>5</v>
      </c>
      <c r="W15" s="26" t="s">
        <v>5</v>
      </c>
      <c r="X15" s="26" t="s">
        <v>5</v>
      </c>
      <c r="Y15" s="26" t="s">
        <v>2</v>
      </c>
      <c r="Z15" s="26"/>
    </row>
    <row r="16" s="3" customFormat="1" ht="153" spans="1:26">
      <c r="A16" s="21">
        <f t="shared" si="0"/>
        <v>11</v>
      </c>
      <c r="B16" s="21" t="s">
        <v>112</v>
      </c>
      <c r="C16" s="21" t="s">
        <v>142</v>
      </c>
      <c r="D16" s="21" t="s">
        <v>148</v>
      </c>
      <c r="E16" s="26" t="s">
        <v>11</v>
      </c>
      <c r="F16" s="27" t="s">
        <v>149</v>
      </c>
      <c r="G16" s="21" t="s">
        <v>116</v>
      </c>
      <c r="H16" s="26" t="s">
        <v>1</v>
      </c>
      <c r="I16" s="27" t="s">
        <v>150</v>
      </c>
      <c r="J16" s="26">
        <f t="shared" si="7"/>
        <v>240</v>
      </c>
      <c r="K16" s="26">
        <f t="shared" si="8"/>
        <v>240</v>
      </c>
      <c r="L16" s="26">
        <v>240</v>
      </c>
      <c r="M16" s="26">
        <v>0</v>
      </c>
      <c r="N16" s="44">
        <v>547</v>
      </c>
      <c r="O16" s="44">
        <v>2127</v>
      </c>
      <c r="P16" s="44">
        <v>3</v>
      </c>
      <c r="Q16" s="44">
        <v>6</v>
      </c>
      <c r="R16" s="27" t="s">
        <v>151</v>
      </c>
      <c r="S16" s="26" t="s">
        <v>5</v>
      </c>
      <c r="T16" s="26" t="s">
        <v>152</v>
      </c>
      <c r="U16" s="26" t="s">
        <v>2</v>
      </c>
      <c r="V16" s="26" t="s">
        <v>5</v>
      </c>
      <c r="W16" s="26" t="s">
        <v>5</v>
      </c>
      <c r="X16" s="26" t="s">
        <v>5</v>
      </c>
      <c r="Y16" s="26" t="s">
        <v>2</v>
      </c>
      <c r="Z16" s="26"/>
    </row>
    <row r="17" s="3" customFormat="1" ht="51" spans="1:26">
      <c r="A17" s="21">
        <f t="shared" si="0"/>
        <v>12</v>
      </c>
      <c r="B17" s="21" t="s">
        <v>112</v>
      </c>
      <c r="C17" s="21" t="s">
        <v>142</v>
      </c>
      <c r="D17" s="21" t="s">
        <v>153</v>
      </c>
      <c r="E17" s="26" t="s">
        <v>30</v>
      </c>
      <c r="F17" s="27" t="s">
        <v>154</v>
      </c>
      <c r="G17" s="21" t="s">
        <v>116</v>
      </c>
      <c r="H17" s="26" t="s">
        <v>1</v>
      </c>
      <c r="I17" s="27" t="s">
        <v>155</v>
      </c>
      <c r="J17" s="26">
        <f t="shared" si="7"/>
        <v>65</v>
      </c>
      <c r="K17" s="26">
        <f t="shared" si="8"/>
        <v>65</v>
      </c>
      <c r="L17" s="26">
        <v>65</v>
      </c>
      <c r="M17" s="26">
        <v>0</v>
      </c>
      <c r="N17" s="44">
        <v>110</v>
      </c>
      <c r="O17" s="44">
        <v>413</v>
      </c>
      <c r="P17" s="44">
        <v>68</v>
      </c>
      <c r="Q17" s="44">
        <v>237</v>
      </c>
      <c r="R17" s="27" t="s">
        <v>156</v>
      </c>
      <c r="S17" s="26" t="s">
        <v>5</v>
      </c>
      <c r="T17" s="26" t="s">
        <v>157</v>
      </c>
      <c r="U17" s="26" t="s">
        <v>2</v>
      </c>
      <c r="V17" s="26" t="s">
        <v>5</v>
      </c>
      <c r="W17" s="26" t="s">
        <v>5</v>
      </c>
      <c r="X17" s="26" t="s">
        <v>5</v>
      </c>
      <c r="Y17" s="26" t="s">
        <v>2</v>
      </c>
      <c r="Z17" s="26"/>
    </row>
    <row r="18" s="3" customFormat="1" ht="51" spans="1:26">
      <c r="A18" s="21">
        <f t="shared" si="0"/>
        <v>13</v>
      </c>
      <c r="B18" s="21" t="s">
        <v>112</v>
      </c>
      <c r="C18" s="21" t="s">
        <v>142</v>
      </c>
      <c r="D18" s="21" t="s">
        <v>158</v>
      </c>
      <c r="E18" s="26" t="s">
        <v>30</v>
      </c>
      <c r="F18" s="27" t="s">
        <v>159</v>
      </c>
      <c r="G18" s="21" t="s">
        <v>116</v>
      </c>
      <c r="H18" s="26" t="s">
        <v>4</v>
      </c>
      <c r="I18" s="27" t="s">
        <v>160</v>
      </c>
      <c r="J18" s="26">
        <f t="shared" si="7"/>
        <v>200</v>
      </c>
      <c r="K18" s="26">
        <f t="shared" si="8"/>
        <v>200</v>
      </c>
      <c r="L18" s="26">
        <v>200</v>
      </c>
      <c r="M18" s="26">
        <v>0</v>
      </c>
      <c r="N18" s="44">
        <v>117</v>
      </c>
      <c r="O18" s="44">
        <v>453</v>
      </c>
      <c r="P18" s="44">
        <v>3</v>
      </c>
      <c r="Q18" s="44">
        <v>9</v>
      </c>
      <c r="R18" s="27" t="s">
        <v>161</v>
      </c>
      <c r="S18" s="26" t="s">
        <v>5</v>
      </c>
      <c r="T18" s="26" t="s">
        <v>162</v>
      </c>
      <c r="U18" s="26" t="s">
        <v>2</v>
      </c>
      <c r="V18" s="26" t="s">
        <v>5</v>
      </c>
      <c r="W18" s="26" t="s">
        <v>2</v>
      </c>
      <c r="X18" s="26" t="s">
        <v>5</v>
      </c>
      <c r="Y18" s="26" t="s">
        <v>2</v>
      </c>
      <c r="Z18" s="26"/>
    </row>
    <row r="19" s="3" customFormat="1" ht="102" spans="1:26">
      <c r="A19" s="21">
        <f t="shared" si="0"/>
        <v>14</v>
      </c>
      <c r="B19" s="21" t="s">
        <v>112</v>
      </c>
      <c r="C19" s="21" t="s">
        <v>142</v>
      </c>
      <c r="D19" s="21" t="s">
        <v>163</v>
      </c>
      <c r="E19" s="26" t="s">
        <v>11</v>
      </c>
      <c r="F19" s="27" t="s">
        <v>164</v>
      </c>
      <c r="G19" s="21" t="s">
        <v>116</v>
      </c>
      <c r="H19" s="26" t="s">
        <v>1</v>
      </c>
      <c r="I19" s="27" t="s">
        <v>165</v>
      </c>
      <c r="J19" s="26">
        <f t="shared" si="7"/>
        <v>220</v>
      </c>
      <c r="K19" s="26">
        <f t="shared" si="8"/>
        <v>220</v>
      </c>
      <c r="L19" s="26">
        <v>220</v>
      </c>
      <c r="M19" s="26">
        <v>0</v>
      </c>
      <c r="N19" s="44">
        <v>34</v>
      </c>
      <c r="O19" s="44">
        <v>110</v>
      </c>
      <c r="P19" s="44">
        <v>1</v>
      </c>
      <c r="Q19" s="44">
        <v>3</v>
      </c>
      <c r="R19" s="27" t="s">
        <v>166</v>
      </c>
      <c r="S19" s="26" t="s">
        <v>5</v>
      </c>
      <c r="T19" s="26" t="s">
        <v>152</v>
      </c>
      <c r="U19" s="26" t="s">
        <v>2</v>
      </c>
      <c r="V19" s="26" t="s">
        <v>5</v>
      </c>
      <c r="W19" s="26" t="s">
        <v>5</v>
      </c>
      <c r="X19" s="26" t="s">
        <v>5</v>
      </c>
      <c r="Y19" s="26" t="s">
        <v>2</v>
      </c>
      <c r="Z19" s="26"/>
    </row>
    <row r="20" s="5" customFormat="1" ht="127.5" spans="1:26">
      <c r="A20" s="21">
        <f t="shared" si="0"/>
        <v>15</v>
      </c>
      <c r="B20" s="25" t="s">
        <v>112</v>
      </c>
      <c r="C20" s="25" t="s">
        <v>142</v>
      </c>
      <c r="D20" s="25" t="s">
        <v>167</v>
      </c>
      <c r="E20" s="26" t="s">
        <v>30</v>
      </c>
      <c r="F20" s="29" t="s">
        <v>168</v>
      </c>
      <c r="G20" s="25" t="s">
        <v>116</v>
      </c>
      <c r="H20" s="26" t="s">
        <v>1</v>
      </c>
      <c r="I20" s="47" t="s">
        <v>169</v>
      </c>
      <c r="J20" s="26">
        <f t="shared" si="7"/>
        <v>100</v>
      </c>
      <c r="K20" s="26">
        <f t="shared" si="8"/>
        <v>100</v>
      </c>
      <c r="L20" s="26">
        <v>100</v>
      </c>
      <c r="M20" s="26">
        <v>0</v>
      </c>
      <c r="N20" s="44">
        <v>564</v>
      </c>
      <c r="O20" s="44">
        <v>2051</v>
      </c>
      <c r="P20" s="44">
        <v>12</v>
      </c>
      <c r="Q20" s="44">
        <v>34</v>
      </c>
      <c r="R20" s="29" t="s">
        <v>170</v>
      </c>
      <c r="S20" s="26" t="s">
        <v>5</v>
      </c>
      <c r="T20" s="26" t="s">
        <v>147</v>
      </c>
      <c r="U20" s="26" t="s">
        <v>2</v>
      </c>
      <c r="V20" s="26" t="s">
        <v>5</v>
      </c>
      <c r="W20" s="26" t="s">
        <v>2</v>
      </c>
      <c r="X20" s="26" t="s">
        <v>2</v>
      </c>
      <c r="Y20" s="26" t="s">
        <v>2</v>
      </c>
      <c r="Z20" s="26"/>
    </row>
    <row r="21" s="3" customFormat="1" ht="51" spans="1:26">
      <c r="A21" s="21">
        <f t="shared" si="0"/>
        <v>16</v>
      </c>
      <c r="B21" s="21" t="s">
        <v>112</v>
      </c>
      <c r="C21" s="21" t="s">
        <v>142</v>
      </c>
      <c r="D21" s="21" t="s">
        <v>158</v>
      </c>
      <c r="E21" s="26" t="s">
        <v>55</v>
      </c>
      <c r="F21" s="27" t="s">
        <v>171</v>
      </c>
      <c r="G21" s="21" t="s">
        <v>116</v>
      </c>
      <c r="H21" s="26" t="s">
        <v>1</v>
      </c>
      <c r="I21" s="27" t="s">
        <v>172</v>
      </c>
      <c r="J21" s="26">
        <f t="shared" si="7"/>
        <v>68</v>
      </c>
      <c r="K21" s="26">
        <f t="shared" si="8"/>
        <v>68</v>
      </c>
      <c r="L21" s="26">
        <v>68</v>
      </c>
      <c r="M21" s="26">
        <v>0</v>
      </c>
      <c r="N21" s="44">
        <v>117</v>
      </c>
      <c r="O21" s="44">
        <v>453</v>
      </c>
      <c r="P21" s="44">
        <v>3</v>
      </c>
      <c r="Q21" s="44">
        <v>9</v>
      </c>
      <c r="R21" s="27" t="s">
        <v>173</v>
      </c>
      <c r="S21" s="26" t="s">
        <v>5</v>
      </c>
      <c r="T21" s="26" t="s">
        <v>123</v>
      </c>
      <c r="U21" s="26" t="s">
        <v>2</v>
      </c>
      <c r="V21" s="26" t="s">
        <v>5</v>
      </c>
      <c r="W21" s="26" t="s">
        <v>5</v>
      </c>
      <c r="X21" s="26" t="s">
        <v>5</v>
      </c>
      <c r="Y21" s="26" t="s">
        <v>2</v>
      </c>
      <c r="Z21" s="26"/>
    </row>
    <row r="22" s="4" customFormat="1" ht="26" customHeight="1" spans="1:26">
      <c r="A22" s="21">
        <f t="shared" si="0"/>
        <v>17</v>
      </c>
      <c r="B22" s="23"/>
      <c r="C22" s="23" t="s">
        <v>174</v>
      </c>
      <c r="D22" s="23"/>
      <c r="E22" s="28"/>
      <c r="F22" s="24">
        <f>COUNTA(F23:F26)</f>
        <v>4</v>
      </c>
      <c r="G22" s="23"/>
      <c r="H22" s="28"/>
      <c r="I22" s="45"/>
      <c r="J22" s="42">
        <f t="shared" ref="J22:Q22" si="9">SUBTOTAL(109,J23:J26)</f>
        <v>233</v>
      </c>
      <c r="K22" s="42">
        <f t="shared" si="9"/>
        <v>233</v>
      </c>
      <c r="L22" s="42">
        <f t="shared" si="9"/>
        <v>233</v>
      </c>
      <c r="M22" s="42">
        <f t="shared" si="9"/>
        <v>0</v>
      </c>
      <c r="N22" s="22">
        <f t="shared" si="9"/>
        <v>1230</v>
      </c>
      <c r="O22" s="22">
        <f t="shared" si="9"/>
        <v>4225</v>
      </c>
      <c r="P22" s="22">
        <f t="shared" si="9"/>
        <v>11</v>
      </c>
      <c r="Q22" s="22">
        <f t="shared" si="9"/>
        <v>38</v>
      </c>
      <c r="R22" s="45"/>
      <c r="S22" s="28"/>
      <c r="T22" s="28"/>
      <c r="U22" s="28"/>
      <c r="V22" s="28"/>
      <c r="W22" s="28"/>
      <c r="X22" s="28"/>
      <c r="Y22" s="28"/>
      <c r="Z22" s="28"/>
    </row>
    <row r="23" s="3" customFormat="1" ht="38.25" spans="1:26">
      <c r="A23" s="21">
        <f t="shared" si="0"/>
        <v>18</v>
      </c>
      <c r="B23" s="21" t="s">
        <v>112</v>
      </c>
      <c r="C23" s="21" t="s">
        <v>174</v>
      </c>
      <c r="D23" s="21" t="s">
        <v>175</v>
      </c>
      <c r="E23" s="26" t="s">
        <v>10</v>
      </c>
      <c r="F23" s="27" t="s">
        <v>176</v>
      </c>
      <c r="G23" s="21" t="s">
        <v>116</v>
      </c>
      <c r="H23" s="26" t="s">
        <v>1</v>
      </c>
      <c r="I23" s="27" t="s">
        <v>177</v>
      </c>
      <c r="J23" s="26">
        <f>K23</f>
        <v>70</v>
      </c>
      <c r="K23" s="26">
        <f>SUM(L23:M23)</f>
        <v>70</v>
      </c>
      <c r="L23" s="26">
        <v>70</v>
      </c>
      <c r="M23" s="26">
        <v>0</v>
      </c>
      <c r="N23" s="44">
        <v>150</v>
      </c>
      <c r="O23" s="44">
        <v>540</v>
      </c>
      <c r="P23" s="44">
        <v>8</v>
      </c>
      <c r="Q23" s="44">
        <v>29</v>
      </c>
      <c r="R23" s="27" t="s">
        <v>178</v>
      </c>
      <c r="S23" s="26" t="s">
        <v>5</v>
      </c>
      <c r="T23" s="26" t="s">
        <v>162</v>
      </c>
      <c r="U23" s="26" t="s">
        <v>2</v>
      </c>
      <c r="V23" s="26" t="s">
        <v>5</v>
      </c>
      <c r="W23" s="26" t="s">
        <v>5</v>
      </c>
      <c r="X23" s="26" t="s">
        <v>2</v>
      </c>
      <c r="Y23" s="26" t="s">
        <v>2</v>
      </c>
      <c r="Z23" s="26"/>
    </row>
    <row r="24" s="3" customFormat="1" ht="51" spans="1:26">
      <c r="A24" s="21">
        <f t="shared" si="0"/>
        <v>19</v>
      </c>
      <c r="B24" s="21" t="s">
        <v>112</v>
      </c>
      <c r="C24" s="21" t="s">
        <v>174</v>
      </c>
      <c r="D24" s="21" t="s">
        <v>179</v>
      </c>
      <c r="E24" s="26" t="s">
        <v>15</v>
      </c>
      <c r="F24" s="27" t="s">
        <v>180</v>
      </c>
      <c r="G24" s="21" t="s">
        <v>116</v>
      </c>
      <c r="H24" s="26" t="s">
        <v>1</v>
      </c>
      <c r="I24" s="27" t="s">
        <v>181</v>
      </c>
      <c r="J24" s="26">
        <f t="shared" ref="J24:J33" si="10">K24</f>
        <v>30</v>
      </c>
      <c r="K24" s="26">
        <f t="shared" ref="K24:K33" si="11">SUM(L24:M24)</f>
        <v>30</v>
      </c>
      <c r="L24" s="26">
        <v>30</v>
      </c>
      <c r="M24" s="26">
        <v>0</v>
      </c>
      <c r="N24" s="44">
        <v>96</v>
      </c>
      <c r="O24" s="44">
        <v>365</v>
      </c>
      <c r="P24" s="44">
        <v>1</v>
      </c>
      <c r="Q24" s="44">
        <v>3</v>
      </c>
      <c r="R24" s="27" t="s">
        <v>182</v>
      </c>
      <c r="S24" s="26" t="s">
        <v>5</v>
      </c>
      <c r="T24" s="26" t="s">
        <v>152</v>
      </c>
      <c r="U24" s="26" t="s">
        <v>2</v>
      </c>
      <c r="V24" s="26" t="s">
        <v>5</v>
      </c>
      <c r="W24" s="26" t="s">
        <v>2</v>
      </c>
      <c r="X24" s="26" t="s">
        <v>2</v>
      </c>
      <c r="Y24" s="26" t="s">
        <v>2</v>
      </c>
      <c r="Z24" s="26"/>
    </row>
    <row r="25" s="5" customFormat="1" ht="63.75" spans="1:26">
      <c r="A25" s="21">
        <f t="shared" si="0"/>
        <v>20</v>
      </c>
      <c r="B25" s="25" t="s">
        <v>112</v>
      </c>
      <c r="C25" s="25" t="s">
        <v>174</v>
      </c>
      <c r="D25" s="25" t="s">
        <v>183</v>
      </c>
      <c r="E25" s="26" t="s">
        <v>55</v>
      </c>
      <c r="F25" s="27" t="s">
        <v>184</v>
      </c>
      <c r="G25" s="25" t="s">
        <v>116</v>
      </c>
      <c r="H25" s="26" t="s">
        <v>1</v>
      </c>
      <c r="I25" s="27" t="s">
        <v>185</v>
      </c>
      <c r="J25" s="26">
        <f t="shared" si="10"/>
        <v>33</v>
      </c>
      <c r="K25" s="26">
        <f t="shared" si="11"/>
        <v>33</v>
      </c>
      <c r="L25" s="26">
        <v>33</v>
      </c>
      <c r="M25" s="26">
        <v>0</v>
      </c>
      <c r="N25" s="44">
        <v>936</v>
      </c>
      <c r="O25" s="44">
        <v>3133</v>
      </c>
      <c r="P25" s="44">
        <v>2</v>
      </c>
      <c r="Q25" s="44">
        <v>6</v>
      </c>
      <c r="R25" s="53" t="s">
        <v>186</v>
      </c>
      <c r="S25" s="26" t="s">
        <v>5</v>
      </c>
      <c r="T25" s="26" t="s">
        <v>123</v>
      </c>
      <c r="U25" s="26" t="s">
        <v>2</v>
      </c>
      <c r="V25" s="26" t="s">
        <v>5</v>
      </c>
      <c r="W25" s="26" t="s">
        <v>5</v>
      </c>
      <c r="X25" s="26" t="s">
        <v>5</v>
      </c>
      <c r="Y25" s="26" t="s">
        <v>2</v>
      </c>
      <c r="Z25" s="26"/>
    </row>
    <row r="26" s="5" customFormat="1" ht="153" spans="1:26">
      <c r="A26" s="21">
        <f t="shared" si="0"/>
        <v>21</v>
      </c>
      <c r="B26" s="25" t="s">
        <v>112</v>
      </c>
      <c r="C26" s="25" t="s">
        <v>174</v>
      </c>
      <c r="D26" s="25" t="s">
        <v>187</v>
      </c>
      <c r="E26" s="26" t="s">
        <v>53</v>
      </c>
      <c r="F26" s="29" t="s">
        <v>188</v>
      </c>
      <c r="G26" s="25" t="s">
        <v>116</v>
      </c>
      <c r="H26" s="26" t="s">
        <v>1</v>
      </c>
      <c r="I26" s="47" t="s">
        <v>189</v>
      </c>
      <c r="J26" s="26">
        <f t="shared" si="10"/>
        <v>100</v>
      </c>
      <c r="K26" s="26">
        <f t="shared" si="11"/>
        <v>100</v>
      </c>
      <c r="L26" s="26">
        <v>100</v>
      </c>
      <c r="M26" s="26">
        <v>0</v>
      </c>
      <c r="N26" s="44">
        <v>48</v>
      </c>
      <c r="O26" s="44">
        <v>187</v>
      </c>
      <c r="P26" s="44">
        <v>0</v>
      </c>
      <c r="Q26" s="44">
        <v>0</v>
      </c>
      <c r="R26" s="54" t="s">
        <v>190</v>
      </c>
      <c r="S26" s="26" t="s">
        <v>5</v>
      </c>
      <c r="T26" s="26" t="s">
        <v>123</v>
      </c>
      <c r="U26" s="26" t="s">
        <v>2</v>
      </c>
      <c r="V26" s="26" t="s">
        <v>5</v>
      </c>
      <c r="W26" s="26" t="s">
        <v>5</v>
      </c>
      <c r="X26" s="26" t="s">
        <v>5</v>
      </c>
      <c r="Y26" s="26" t="s">
        <v>2</v>
      </c>
      <c r="Z26" s="26"/>
    </row>
    <row r="27" s="4" customFormat="1" ht="26" customHeight="1" spans="1:26">
      <c r="A27" s="21">
        <f t="shared" si="0"/>
        <v>22</v>
      </c>
      <c r="B27" s="23"/>
      <c r="C27" s="23" t="s">
        <v>191</v>
      </c>
      <c r="D27" s="23"/>
      <c r="E27" s="28"/>
      <c r="F27" s="24">
        <f>COUNTA(F28:F33)</f>
        <v>6</v>
      </c>
      <c r="G27" s="23"/>
      <c r="H27" s="28"/>
      <c r="I27" s="45"/>
      <c r="J27" s="42">
        <f t="shared" ref="J27:Q27" si="12">SUBTOTAL(109,J28:J33)</f>
        <v>552.42</v>
      </c>
      <c r="K27" s="42">
        <f t="shared" si="12"/>
        <v>552.42</v>
      </c>
      <c r="L27" s="42">
        <f t="shared" si="12"/>
        <v>546.18</v>
      </c>
      <c r="M27" s="42">
        <f t="shared" si="12"/>
        <v>6.24</v>
      </c>
      <c r="N27" s="22">
        <f t="shared" si="12"/>
        <v>24</v>
      </c>
      <c r="O27" s="22">
        <f t="shared" si="12"/>
        <v>17427</v>
      </c>
      <c r="P27" s="22">
        <f t="shared" si="12"/>
        <v>183</v>
      </c>
      <c r="Q27" s="22">
        <f t="shared" si="12"/>
        <v>643</v>
      </c>
      <c r="R27" s="45"/>
      <c r="S27" s="28"/>
      <c r="T27" s="28"/>
      <c r="U27" s="28"/>
      <c r="V27" s="28"/>
      <c r="W27" s="28"/>
      <c r="X27" s="28"/>
      <c r="Y27" s="28"/>
      <c r="Z27" s="28"/>
    </row>
    <row r="28" s="3" customFormat="1" ht="89.25" spans="1:26">
      <c r="A28" s="21">
        <f t="shared" si="0"/>
        <v>23</v>
      </c>
      <c r="B28" s="21" t="s">
        <v>112</v>
      </c>
      <c r="C28" s="21" t="s">
        <v>191</v>
      </c>
      <c r="D28" s="21" t="s">
        <v>192</v>
      </c>
      <c r="E28" s="26" t="s">
        <v>8</v>
      </c>
      <c r="F28" s="27" t="s">
        <v>193</v>
      </c>
      <c r="G28" s="21" t="s">
        <v>116</v>
      </c>
      <c r="H28" s="26" t="s">
        <v>1</v>
      </c>
      <c r="I28" s="27" t="s">
        <v>194</v>
      </c>
      <c r="J28" s="26">
        <f t="shared" si="10"/>
        <v>140</v>
      </c>
      <c r="K28" s="26">
        <f t="shared" si="11"/>
        <v>140</v>
      </c>
      <c r="L28" s="26">
        <v>140</v>
      </c>
      <c r="M28" s="26">
        <v>0</v>
      </c>
      <c r="N28" s="44" t="s">
        <v>195</v>
      </c>
      <c r="O28" s="44">
        <v>3240</v>
      </c>
      <c r="P28" s="44">
        <v>13</v>
      </c>
      <c r="Q28" s="44">
        <v>45</v>
      </c>
      <c r="R28" s="27" t="s">
        <v>196</v>
      </c>
      <c r="S28" s="26" t="s">
        <v>5</v>
      </c>
      <c r="T28" s="26" t="s">
        <v>162</v>
      </c>
      <c r="U28" s="26" t="s">
        <v>2</v>
      </c>
      <c r="V28" s="26" t="s">
        <v>5</v>
      </c>
      <c r="W28" s="26" t="s">
        <v>5</v>
      </c>
      <c r="X28" s="26" t="s">
        <v>2</v>
      </c>
      <c r="Y28" s="26" t="s">
        <v>2</v>
      </c>
      <c r="Z28" s="26"/>
    </row>
    <row r="29" s="6" customFormat="1" ht="76.5" spans="1:26">
      <c r="A29" s="21">
        <f t="shared" si="0"/>
        <v>24</v>
      </c>
      <c r="B29" s="21" t="s">
        <v>112</v>
      </c>
      <c r="C29" s="21" t="s">
        <v>191</v>
      </c>
      <c r="D29" s="21" t="s">
        <v>197</v>
      </c>
      <c r="E29" s="30" t="s">
        <v>15</v>
      </c>
      <c r="F29" s="31" t="s">
        <v>198</v>
      </c>
      <c r="G29" s="21" t="s">
        <v>116</v>
      </c>
      <c r="H29" s="30" t="s">
        <v>1</v>
      </c>
      <c r="I29" s="31" t="s">
        <v>199</v>
      </c>
      <c r="J29" s="26">
        <f t="shared" si="10"/>
        <v>70</v>
      </c>
      <c r="K29" s="26">
        <f t="shared" si="11"/>
        <v>70</v>
      </c>
      <c r="L29" s="26">
        <v>70</v>
      </c>
      <c r="M29" s="26">
        <v>0</v>
      </c>
      <c r="N29" s="44" t="s">
        <v>195</v>
      </c>
      <c r="O29" s="44" t="s">
        <v>200</v>
      </c>
      <c r="P29" s="44" t="s">
        <v>201</v>
      </c>
      <c r="Q29" s="44" t="s">
        <v>202</v>
      </c>
      <c r="R29" s="31" t="s">
        <v>203</v>
      </c>
      <c r="S29" s="30" t="s">
        <v>5</v>
      </c>
      <c r="T29" s="21" t="s">
        <v>162</v>
      </c>
      <c r="U29" s="21" t="s">
        <v>2</v>
      </c>
      <c r="V29" s="21" t="s">
        <v>5</v>
      </c>
      <c r="W29" s="21" t="s">
        <v>5</v>
      </c>
      <c r="X29" s="21" t="s">
        <v>2</v>
      </c>
      <c r="Y29" s="21" t="s">
        <v>2</v>
      </c>
      <c r="Z29" s="21"/>
    </row>
    <row r="30" ht="89.25" spans="1:26">
      <c r="A30" s="21">
        <f t="shared" si="0"/>
        <v>25</v>
      </c>
      <c r="B30" s="21" t="s">
        <v>112</v>
      </c>
      <c r="C30" s="21" t="s">
        <v>191</v>
      </c>
      <c r="D30" s="21" t="s">
        <v>204</v>
      </c>
      <c r="E30" s="30" t="s">
        <v>15</v>
      </c>
      <c r="F30" s="31" t="s">
        <v>205</v>
      </c>
      <c r="G30" s="21" t="s">
        <v>116</v>
      </c>
      <c r="H30" s="30" t="s">
        <v>1</v>
      </c>
      <c r="I30" s="31" t="s">
        <v>206</v>
      </c>
      <c r="J30" s="26">
        <f t="shared" si="10"/>
        <v>86.18</v>
      </c>
      <c r="K30" s="26">
        <f t="shared" si="11"/>
        <v>86.18</v>
      </c>
      <c r="L30" s="26">
        <v>86.18</v>
      </c>
      <c r="M30" s="26">
        <v>0</v>
      </c>
      <c r="N30" s="44" t="s">
        <v>207</v>
      </c>
      <c r="O30" s="44">
        <v>1570</v>
      </c>
      <c r="P30" s="44">
        <v>10</v>
      </c>
      <c r="Q30" s="44">
        <v>32</v>
      </c>
      <c r="R30" s="31" t="s">
        <v>208</v>
      </c>
      <c r="S30" s="30" t="s">
        <v>5</v>
      </c>
      <c r="T30" s="26" t="s">
        <v>162</v>
      </c>
      <c r="U30" s="21" t="s">
        <v>2</v>
      </c>
      <c r="V30" s="21" t="s">
        <v>5</v>
      </c>
      <c r="W30" s="21" t="s">
        <v>5</v>
      </c>
      <c r="X30" s="21" t="s">
        <v>5</v>
      </c>
      <c r="Y30" s="21" t="s">
        <v>2</v>
      </c>
      <c r="Z30" s="21"/>
    </row>
    <row r="31" s="5" customFormat="1" ht="38.25" spans="1:26">
      <c r="A31" s="21">
        <f t="shared" si="0"/>
        <v>26</v>
      </c>
      <c r="B31" s="21" t="s">
        <v>112</v>
      </c>
      <c r="C31" s="21" t="s">
        <v>191</v>
      </c>
      <c r="D31" s="21" t="s">
        <v>209</v>
      </c>
      <c r="E31" s="21" t="s">
        <v>55</v>
      </c>
      <c r="F31" s="32" t="s">
        <v>210</v>
      </c>
      <c r="G31" s="21" t="s">
        <v>116</v>
      </c>
      <c r="H31" s="21" t="s">
        <v>4</v>
      </c>
      <c r="I31" s="32" t="s">
        <v>211</v>
      </c>
      <c r="J31" s="26">
        <f t="shared" si="10"/>
        <v>120</v>
      </c>
      <c r="K31" s="26">
        <f t="shared" si="11"/>
        <v>120</v>
      </c>
      <c r="L31" s="21">
        <v>120</v>
      </c>
      <c r="M31" s="26">
        <v>0</v>
      </c>
      <c r="N31" s="21">
        <v>24</v>
      </c>
      <c r="O31" s="21">
        <v>150</v>
      </c>
      <c r="P31" s="21">
        <v>1</v>
      </c>
      <c r="Q31" s="21">
        <v>4</v>
      </c>
      <c r="R31" s="32" t="s">
        <v>212</v>
      </c>
      <c r="S31" s="21" t="s">
        <v>5</v>
      </c>
      <c r="T31" s="21" t="s">
        <v>123</v>
      </c>
      <c r="U31" s="21" t="s">
        <v>2</v>
      </c>
      <c r="V31" s="21" t="s">
        <v>5</v>
      </c>
      <c r="W31" s="21" t="s">
        <v>5</v>
      </c>
      <c r="X31" s="21" t="s">
        <v>5</v>
      </c>
      <c r="Y31" s="21" t="s">
        <v>2</v>
      </c>
      <c r="Z31" s="42"/>
    </row>
    <row r="32" ht="140.25" spans="1:26">
      <c r="A32" s="21">
        <f t="shared" si="0"/>
        <v>27</v>
      </c>
      <c r="B32" s="21" t="s">
        <v>112</v>
      </c>
      <c r="C32" s="21" t="s">
        <v>191</v>
      </c>
      <c r="D32" s="21" t="s">
        <v>213</v>
      </c>
      <c r="E32" s="30" t="s">
        <v>69</v>
      </c>
      <c r="F32" s="31" t="s">
        <v>214</v>
      </c>
      <c r="G32" s="21" t="s">
        <v>116</v>
      </c>
      <c r="H32" s="30" t="s">
        <v>1</v>
      </c>
      <c r="I32" s="31" t="s">
        <v>215</v>
      </c>
      <c r="J32" s="26">
        <f t="shared" si="10"/>
        <v>103.13</v>
      </c>
      <c r="K32" s="26">
        <f t="shared" si="11"/>
        <v>103.13</v>
      </c>
      <c r="L32" s="26">
        <v>100</v>
      </c>
      <c r="M32" s="26">
        <v>3.13</v>
      </c>
      <c r="N32" s="44" t="s">
        <v>216</v>
      </c>
      <c r="O32" s="44" t="s">
        <v>217</v>
      </c>
      <c r="P32" s="44">
        <v>3</v>
      </c>
      <c r="Q32" s="44">
        <v>9</v>
      </c>
      <c r="R32" s="31" t="s">
        <v>218</v>
      </c>
      <c r="S32" s="30" t="s">
        <v>5</v>
      </c>
      <c r="T32" s="26" t="s">
        <v>123</v>
      </c>
      <c r="U32" s="21" t="s">
        <v>2</v>
      </c>
      <c r="V32" s="21" t="s">
        <v>5</v>
      </c>
      <c r="W32" s="21" t="s">
        <v>5</v>
      </c>
      <c r="X32" s="21" t="s">
        <v>5</v>
      </c>
      <c r="Y32" s="26" t="s">
        <v>2</v>
      </c>
      <c r="Z32" s="21"/>
    </row>
    <row r="33" ht="229.5" spans="1:26">
      <c r="A33" s="21">
        <f t="shared" si="0"/>
        <v>28</v>
      </c>
      <c r="B33" s="21" t="s">
        <v>112</v>
      </c>
      <c r="C33" s="21" t="s">
        <v>191</v>
      </c>
      <c r="D33" s="21" t="s">
        <v>219</v>
      </c>
      <c r="E33" s="33" t="s">
        <v>15</v>
      </c>
      <c r="F33" s="31" t="s">
        <v>220</v>
      </c>
      <c r="G33" s="21" t="s">
        <v>116</v>
      </c>
      <c r="H33" s="30" t="s">
        <v>4</v>
      </c>
      <c r="I33" s="31" t="s">
        <v>221</v>
      </c>
      <c r="J33" s="26">
        <f t="shared" si="10"/>
        <v>33.11</v>
      </c>
      <c r="K33" s="26">
        <f t="shared" si="11"/>
        <v>33.11</v>
      </c>
      <c r="L33" s="26">
        <v>30</v>
      </c>
      <c r="M33" s="26">
        <v>3.11</v>
      </c>
      <c r="N33" s="44" t="s">
        <v>222</v>
      </c>
      <c r="O33" s="44">
        <v>12467</v>
      </c>
      <c r="P33" s="44">
        <v>156</v>
      </c>
      <c r="Q33" s="44">
        <v>553</v>
      </c>
      <c r="R33" s="31" t="s">
        <v>223</v>
      </c>
      <c r="S33" s="30" t="s">
        <v>5</v>
      </c>
      <c r="T33" s="25" t="s">
        <v>162</v>
      </c>
      <c r="U33" s="21" t="s">
        <v>2</v>
      </c>
      <c r="V33" s="21" t="s">
        <v>5</v>
      </c>
      <c r="W33" s="21" t="s">
        <v>5</v>
      </c>
      <c r="X33" s="21" t="s">
        <v>5</v>
      </c>
      <c r="Y33" s="26" t="s">
        <v>2</v>
      </c>
      <c r="Z33" s="21"/>
    </row>
    <row r="34" s="7" customFormat="1" ht="26" customHeight="1" spans="1:26">
      <c r="A34" s="21">
        <f t="shared" si="0"/>
        <v>29</v>
      </c>
      <c r="B34" s="23"/>
      <c r="C34" s="23" t="s">
        <v>224</v>
      </c>
      <c r="D34" s="23"/>
      <c r="E34" s="34"/>
      <c r="F34" s="24">
        <f>COUNTA(F35:F42)</f>
        <v>8</v>
      </c>
      <c r="G34" s="23"/>
      <c r="H34" s="34"/>
      <c r="I34" s="48"/>
      <c r="J34" s="42">
        <f t="shared" ref="J34:Q34" si="13">SUBTOTAL(109,J35:J42)</f>
        <v>908.7</v>
      </c>
      <c r="K34" s="42">
        <f t="shared" si="13"/>
        <v>908.7</v>
      </c>
      <c r="L34" s="42">
        <f t="shared" si="13"/>
        <v>908.7</v>
      </c>
      <c r="M34" s="42">
        <f t="shared" si="13"/>
        <v>0</v>
      </c>
      <c r="N34" s="22">
        <f t="shared" si="13"/>
        <v>2707</v>
      </c>
      <c r="O34" s="22">
        <f t="shared" si="13"/>
        <v>11388</v>
      </c>
      <c r="P34" s="22">
        <f t="shared" si="13"/>
        <v>190</v>
      </c>
      <c r="Q34" s="22">
        <f t="shared" si="13"/>
        <v>644</v>
      </c>
      <c r="R34" s="48"/>
      <c r="S34" s="34"/>
      <c r="T34" s="23"/>
      <c r="U34" s="23"/>
      <c r="V34" s="23"/>
      <c r="W34" s="23"/>
      <c r="X34" s="23"/>
      <c r="Y34" s="23"/>
      <c r="Z34" s="23"/>
    </row>
    <row r="35" s="6" customFormat="1" ht="114.75" spans="1:26">
      <c r="A35" s="21">
        <f t="shared" si="0"/>
        <v>30</v>
      </c>
      <c r="B35" s="21" t="s">
        <v>112</v>
      </c>
      <c r="C35" s="21" t="s">
        <v>224</v>
      </c>
      <c r="D35" s="21" t="s">
        <v>225</v>
      </c>
      <c r="E35" s="30" t="s">
        <v>6</v>
      </c>
      <c r="F35" s="31" t="s">
        <v>226</v>
      </c>
      <c r="G35" s="21" t="s">
        <v>116</v>
      </c>
      <c r="H35" s="30" t="s">
        <v>1</v>
      </c>
      <c r="I35" s="31" t="s">
        <v>227</v>
      </c>
      <c r="J35" s="26">
        <f t="shared" ref="J35:J42" si="14">K35</f>
        <v>289</v>
      </c>
      <c r="K35" s="26">
        <f t="shared" ref="K35:K42" si="15">SUM(L35:M35)</f>
        <v>289</v>
      </c>
      <c r="L35" s="26">
        <v>289</v>
      </c>
      <c r="M35" s="26">
        <v>0</v>
      </c>
      <c r="N35" s="44">
        <v>275</v>
      </c>
      <c r="O35" s="44">
        <v>1028</v>
      </c>
      <c r="P35" s="44">
        <v>10</v>
      </c>
      <c r="Q35" s="44">
        <v>32</v>
      </c>
      <c r="R35" s="31" t="s">
        <v>228</v>
      </c>
      <c r="S35" s="30" t="s">
        <v>5</v>
      </c>
      <c r="T35" s="21" t="s">
        <v>162</v>
      </c>
      <c r="U35" s="21" t="s">
        <v>2</v>
      </c>
      <c r="V35" s="21" t="s">
        <v>5</v>
      </c>
      <c r="W35" s="21" t="s">
        <v>5</v>
      </c>
      <c r="X35" s="21" t="s">
        <v>2</v>
      </c>
      <c r="Y35" s="21" t="s">
        <v>2</v>
      </c>
      <c r="Z35" s="21"/>
    </row>
    <row r="36" s="6" customFormat="1" ht="153" spans="1:26">
      <c r="A36" s="21">
        <f t="shared" si="0"/>
        <v>31</v>
      </c>
      <c r="B36" s="21" t="s">
        <v>112</v>
      </c>
      <c r="C36" s="21" t="s">
        <v>224</v>
      </c>
      <c r="D36" s="21" t="s">
        <v>229</v>
      </c>
      <c r="E36" s="30" t="s">
        <v>6</v>
      </c>
      <c r="F36" s="31" t="s">
        <v>230</v>
      </c>
      <c r="G36" s="21" t="s">
        <v>116</v>
      </c>
      <c r="H36" s="30" t="s">
        <v>1</v>
      </c>
      <c r="I36" s="31" t="s">
        <v>231</v>
      </c>
      <c r="J36" s="26">
        <f t="shared" si="14"/>
        <v>202</v>
      </c>
      <c r="K36" s="26">
        <f t="shared" si="15"/>
        <v>202</v>
      </c>
      <c r="L36" s="26">
        <v>202</v>
      </c>
      <c r="M36" s="26">
        <v>0</v>
      </c>
      <c r="N36" s="44">
        <v>720</v>
      </c>
      <c r="O36" s="44">
        <v>2985</v>
      </c>
      <c r="P36" s="44">
        <v>75</v>
      </c>
      <c r="Q36" s="44">
        <v>205</v>
      </c>
      <c r="R36" s="31" t="s">
        <v>232</v>
      </c>
      <c r="S36" s="30" t="s">
        <v>5</v>
      </c>
      <c r="T36" s="21" t="s">
        <v>162</v>
      </c>
      <c r="U36" s="21" t="s">
        <v>2</v>
      </c>
      <c r="V36" s="21" t="s">
        <v>5</v>
      </c>
      <c r="W36" s="21" t="s">
        <v>5</v>
      </c>
      <c r="X36" s="21" t="s">
        <v>2</v>
      </c>
      <c r="Y36" s="21" t="s">
        <v>2</v>
      </c>
      <c r="Z36" s="21"/>
    </row>
    <row r="37" s="6" customFormat="1" ht="63.75" spans="1:26">
      <c r="A37" s="21">
        <f t="shared" si="0"/>
        <v>32</v>
      </c>
      <c r="B37" s="21" t="s">
        <v>112</v>
      </c>
      <c r="C37" s="21" t="s">
        <v>224</v>
      </c>
      <c r="D37" s="21" t="s">
        <v>224</v>
      </c>
      <c r="E37" s="30" t="s">
        <v>13</v>
      </c>
      <c r="F37" s="31" t="s">
        <v>233</v>
      </c>
      <c r="G37" s="21" t="s">
        <v>116</v>
      </c>
      <c r="H37" s="30" t="s">
        <v>1</v>
      </c>
      <c r="I37" s="31" t="s">
        <v>234</v>
      </c>
      <c r="J37" s="26">
        <f t="shared" si="14"/>
        <v>117.7</v>
      </c>
      <c r="K37" s="26">
        <f t="shared" si="15"/>
        <v>117.7</v>
      </c>
      <c r="L37" s="26">
        <v>117.7</v>
      </c>
      <c r="M37" s="26">
        <v>0</v>
      </c>
      <c r="N37" s="44">
        <v>253</v>
      </c>
      <c r="O37" s="44">
        <v>1530</v>
      </c>
      <c r="P37" s="44">
        <v>20</v>
      </c>
      <c r="Q37" s="44">
        <v>102</v>
      </c>
      <c r="R37" s="31" t="s">
        <v>235</v>
      </c>
      <c r="S37" s="30" t="s">
        <v>5</v>
      </c>
      <c r="T37" s="26" t="s">
        <v>162</v>
      </c>
      <c r="U37" s="21" t="s">
        <v>2</v>
      </c>
      <c r="V37" s="21" t="s">
        <v>5</v>
      </c>
      <c r="W37" s="21" t="s">
        <v>5</v>
      </c>
      <c r="X37" s="21" t="s">
        <v>2</v>
      </c>
      <c r="Y37" s="21" t="s">
        <v>2</v>
      </c>
      <c r="Z37" s="21"/>
    </row>
    <row r="38" s="6" customFormat="1" ht="102" spans="1:26">
      <c r="A38" s="21">
        <f t="shared" si="0"/>
        <v>33</v>
      </c>
      <c r="B38" s="21" t="s">
        <v>112</v>
      </c>
      <c r="C38" s="21" t="s">
        <v>224</v>
      </c>
      <c r="D38" s="21" t="s">
        <v>236</v>
      </c>
      <c r="E38" s="30" t="s">
        <v>24</v>
      </c>
      <c r="F38" s="31" t="s">
        <v>237</v>
      </c>
      <c r="G38" s="21" t="s">
        <v>116</v>
      </c>
      <c r="H38" s="30" t="s">
        <v>4</v>
      </c>
      <c r="I38" s="31" t="s">
        <v>238</v>
      </c>
      <c r="J38" s="26">
        <f t="shared" si="14"/>
        <v>50</v>
      </c>
      <c r="K38" s="26">
        <f t="shared" si="15"/>
        <v>50</v>
      </c>
      <c r="L38" s="26">
        <v>50</v>
      </c>
      <c r="M38" s="26">
        <v>0</v>
      </c>
      <c r="N38" s="44">
        <v>230</v>
      </c>
      <c r="O38" s="44">
        <v>1180</v>
      </c>
      <c r="P38" s="44">
        <v>15</v>
      </c>
      <c r="Q38" s="44">
        <v>62</v>
      </c>
      <c r="R38" s="31" t="s">
        <v>239</v>
      </c>
      <c r="S38" s="30" t="s">
        <v>5</v>
      </c>
      <c r="T38" s="26" t="s">
        <v>147</v>
      </c>
      <c r="U38" s="21" t="s">
        <v>2</v>
      </c>
      <c r="V38" s="21" t="s">
        <v>5</v>
      </c>
      <c r="W38" s="21" t="s">
        <v>5</v>
      </c>
      <c r="X38" s="21" t="s">
        <v>5</v>
      </c>
      <c r="Y38" s="21" t="s">
        <v>2</v>
      </c>
      <c r="Z38" s="21"/>
    </row>
    <row r="39" s="6" customFormat="1" ht="127.5" spans="1:26">
      <c r="A39" s="21">
        <f t="shared" si="0"/>
        <v>34</v>
      </c>
      <c r="B39" s="21" t="s">
        <v>112</v>
      </c>
      <c r="C39" s="21" t="s">
        <v>224</v>
      </c>
      <c r="D39" s="21" t="s">
        <v>240</v>
      </c>
      <c r="E39" s="30" t="s">
        <v>13</v>
      </c>
      <c r="F39" s="31" t="s">
        <v>241</v>
      </c>
      <c r="G39" s="21" t="s">
        <v>116</v>
      </c>
      <c r="H39" s="30" t="s">
        <v>1</v>
      </c>
      <c r="I39" s="31" t="s">
        <v>242</v>
      </c>
      <c r="J39" s="26">
        <f t="shared" si="14"/>
        <v>20</v>
      </c>
      <c r="K39" s="26">
        <f t="shared" si="15"/>
        <v>20</v>
      </c>
      <c r="L39" s="26">
        <v>20</v>
      </c>
      <c r="M39" s="26">
        <v>0</v>
      </c>
      <c r="N39" s="44">
        <v>159</v>
      </c>
      <c r="O39" s="44">
        <v>691</v>
      </c>
      <c r="P39" s="44">
        <v>7</v>
      </c>
      <c r="Q39" s="44">
        <v>25</v>
      </c>
      <c r="R39" s="31" t="s">
        <v>243</v>
      </c>
      <c r="S39" s="30" t="s">
        <v>5</v>
      </c>
      <c r="T39" s="26" t="s">
        <v>152</v>
      </c>
      <c r="U39" s="21" t="s">
        <v>2</v>
      </c>
      <c r="V39" s="21" t="s">
        <v>5</v>
      </c>
      <c r="W39" s="21" t="s">
        <v>7</v>
      </c>
      <c r="X39" s="21" t="s">
        <v>2</v>
      </c>
      <c r="Y39" s="21" t="s">
        <v>2</v>
      </c>
      <c r="Z39" s="21"/>
    </row>
    <row r="40" s="6" customFormat="1" ht="102" spans="1:26">
      <c r="A40" s="21">
        <f t="shared" si="0"/>
        <v>35</v>
      </c>
      <c r="B40" s="21" t="s">
        <v>112</v>
      </c>
      <c r="C40" s="21" t="s">
        <v>224</v>
      </c>
      <c r="D40" s="21" t="s">
        <v>244</v>
      </c>
      <c r="E40" s="30" t="s">
        <v>6</v>
      </c>
      <c r="F40" s="31" t="s">
        <v>245</v>
      </c>
      <c r="G40" s="21" t="s">
        <v>116</v>
      </c>
      <c r="H40" s="30" t="s">
        <v>1</v>
      </c>
      <c r="I40" s="31" t="s">
        <v>246</v>
      </c>
      <c r="J40" s="26">
        <f t="shared" si="14"/>
        <v>100</v>
      </c>
      <c r="K40" s="26">
        <f t="shared" si="15"/>
        <v>100</v>
      </c>
      <c r="L40" s="26">
        <v>100</v>
      </c>
      <c r="M40" s="26">
        <v>0</v>
      </c>
      <c r="N40" s="44">
        <v>224</v>
      </c>
      <c r="O40" s="44">
        <v>1162</v>
      </c>
      <c r="P40" s="44">
        <v>35</v>
      </c>
      <c r="Q40" s="44">
        <v>136</v>
      </c>
      <c r="R40" s="31" t="s">
        <v>247</v>
      </c>
      <c r="S40" s="30" t="s">
        <v>5</v>
      </c>
      <c r="T40" s="26" t="s">
        <v>147</v>
      </c>
      <c r="U40" s="21" t="s">
        <v>2</v>
      </c>
      <c r="V40" s="21" t="s">
        <v>5</v>
      </c>
      <c r="W40" s="21" t="s">
        <v>5</v>
      </c>
      <c r="X40" s="21" t="s">
        <v>2</v>
      </c>
      <c r="Y40" s="26" t="s">
        <v>2</v>
      </c>
      <c r="Z40" s="21"/>
    </row>
    <row r="41" s="6" customFormat="1" ht="76.5" spans="1:26">
      <c r="A41" s="21">
        <f t="shared" si="0"/>
        <v>36</v>
      </c>
      <c r="B41" s="21" t="s">
        <v>112</v>
      </c>
      <c r="C41" s="21" t="s">
        <v>224</v>
      </c>
      <c r="D41" s="21" t="s">
        <v>229</v>
      </c>
      <c r="E41" s="30" t="s">
        <v>21</v>
      </c>
      <c r="F41" s="31" t="s">
        <v>248</v>
      </c>
      <c r="G41" s="21" t="s">
        <v>116</v>
      </c>
      <c r="H41" s="30" t="s">
        <v>1</v>
      </c>
      <c r="I41" s="31" t="s">
        <v>249</v>
      </c>
      <c r="J41" s="26">
        <f t="shared" si="14"/>
        <v>30</v>
      </c>
      <c r="K41" s="26">
        <f t="shared" si="15"/>
        <v>30</v>
      </c>
      <c r="L41" s="26">
        <v>30</v>
      </c>
      <c r="M41" s="26">
        <v>0</v>
      </c>
      <c r="N41" s="44">
        <v>50</v>
      </c>
      <c r="O41" s="44">
        <v>210</v>
      </c>
      <c r="P41" s="44">
        <v>5</v>
      </c>
      <c r="Q41" s="44">
        <v>20</v>
      </c>
      <c r="R41" s="31" t="s">
        <v>250</v>
      </c>
      <c r="S41" s="30" t="s">
        <v>5</v>
      </c>
      <c r="T41" s="26" t="s">
        <v>147</v>
      </c>
      <c r="U41" s="21" t="s">
        <v>2</v>
      </c>
      <c r="V41" s="21" t="s">
        <v>5</v>
      </c>
      <c r="W41" s="21" t="s">
        <v>5</v>
      </c>
      <c r="X41" s="21" t="s">
        <v>2</v>
      </c>
      <c r="Y41" s="26" t="s">
        <v>2</v>
      </c>
      <c r="Z41" s="21"/>
    </row>
    <row r="42" s="6" customFormat="1" ht="89.25" spans="1:26">
      <c r="A42" s="21">
        <f t="shared" si="0"/>
        <v>37</v>
      </c>
      <c r="B42" s="21" t="s">
        <v>112</v>
      </c>
      <c r="C42" s="21" t="s">
        <v>224</v>
      </c>
      <c r="D42" s="21" t="s">
        <v>229</v>
      </c>
      <c r="E42" s="30" t="s">
        <v>13</v>
      </c>
      <c r="F42" s="31" t="s">
        <v>251</v>
      </c>
      <c r="G42" s="21" t="s">
        <v>116</v>
      </c>
      <c r="H42" s="30" t="s">
        <v>1</v>
      </c>
      <c r="I42" s="31" t="s">
        <v>252</v>
      </c>
      <c r="J42" s="26">
        <f t="shared" si="14"/>
        <v>100</v>
      </c>
      <c r="K42" s="26">
        <f t="shared" si="15"/>
        <v>100</v>
      </c>
      <c r="L42" s="26">
        <v>100</v>
      </c>
      <c r="M42" s="26">
        <v>0</v>
      </c>
      <c r="N42" s="44">
        <v>796</v>
      </c>
      <c r="O42" s="44">
        <v>2602</v>
      </c>
      <c r="P42" s="44">
        <v>23</v>
      </c>
      <c r="Q42" s="44">
        <v>62</v>
      </c>
      <c r="R42" s="31" t="s">
        <v>253</v>
      </c>
      <c r="S42" s="30" t="s">
        <v>5</v>
      </c>
      <c r="T42" s="26" t="s">
        <v>147</v>
      </c>
      <c r="U42" s="21" t="s">
        <v>7</v>
      </c>
      <c r="V42" s="21" t="s">
        <v>5</v>
      </c>
      <c r="W42" s="21" t="s">
        <v>5</v>
      </c>
      <c r="X42" s="21" t="s">
        <v>5</v>
      </c>
      <c r="Y42" s="26" t="s">
        <v>2</v>
      </c>
      <c r="Z42" s="21"/>
    </row>
    <row r="43" s="7" customFormat="1" ht="26" customHeight="1" spans="1:26">
      <c r="A43" s="21">
        <f t="shared" si="0"/>
        <v>38</v>
      </c>
      <c r="B43" s="23"/>
      <c r="C43" s="23" t="s">
        <v>254</v>
      </c>
      <c r="D43" s="23"/>
      <c r="E43" s="34"/>
      <c r="F43" s="24">
        <f>COUNTA(F44:F49)</f>
        <v>6</v>
      </c>
      <c r="G43" s="23"/>
      <c r="H43" s="34"/>
      <c r="I43" s="48"/>
      <c r="J43" s="42">
        <f t="shared" ref="J43:Q43" si="16">SUBTOTAL(109,J44:J49)</f>
        <v>485</v>
      </c>
      <c r="K43" s="42">
        <f t="shared" si="16"/>
        <v>485</v>
      </c>
      <c r="L43" s="42">
        <f t="shared" si="16"/>
        <v>485</v>
      </c>
      <c r="M43" s="42">
        <f t="shared" si="16"/>
        <v>0</v>
      </c>
      <c r="N43" s="22">
        <f t="shared" si="16"/>
        <v>1245</v>
      </c>
      <c r="O43" s="22">
        <f t="shared" si="16"/>
        <v>4844</v>
      </c>
      <c r="P43" s="22">
        <f t="shared" si="16"/>
        <v>84</v>
      </c>
      <c r="Q43" s="22">
        <f t="shared" si="16"/>
        <v>308</v>
      </c>
      <c r="R43" s="48"/>
      <c r="S43" s="34"/>
      <c r="T43" s="23"/>
      <c r="U43" s="23"/>
      <c r="V43" s="23"/>
      <c r="W43" s="23"/>
      <c r="X43" s="23"/>
      <c r="Y43" s="23"/>
      <c r="Z43" s="23"/>
    </row>
    <row r="44" ht="38.25" spans="1:26">
      <c r="A44" s="21">
        <f t="shared" si="0"/>
        <v>39</v>
      </c>
      <c r="B44" s="21" t="s">
        <v>112</v>
      </c>
      <c r="C44" s="21" t="s">
        <v>254</v>
      </c>
      <c r="D44" s="21" t="s">
        <v>255</v>
      </c>
      <c r="E44" s="30" t="s">
        <v>24</v>
      </c>
      <c r="F44" s="31" t="s">
        <v>256</v>
      </c>
      <c r="G44" s="21" t="s">
        <v>116</v>
      </c>
      <c r="H44" s="30" t="s">
        <v>1</v>
      </c>
      <c r="I44" s="31" t="s">
        <v>257</v>
      </c>
      <c r="J44" s="26">
        <f t="shared" ref="J44:J49" si="17">K44</f>
        <v>160</v>
      </c>
      <c r="K44" s="26">
        <f t="shared" ref="K44:K49" si="18">SUM(L44:M44)</f>
        <v>160</v>
      </c>
      <c r="L44" s="26">
        <v>160</v>
      </c>
      <c r="M44" s="26">
        <v>0</v>
      </c>
      <c r="N44" s="44">
        <v>649</v>
      </c>
      <c r="O44" s="44">
        <v>2403</v>
      </c>
      <c r="P44" s="44">
        <v>61</v>
      </c>
      <c r="Q44" s="44">
        <v>218</v>
      </c>
      <c r="R44" s="31" t="s">
        <v>258</v>
      </c>
      <c r="S44" s="30" t="s">
        <v>5</v>
      </c>
      <c r="T44" s="21" t="s">
        <v>162</v>
      </c>
      <c r="U44" s="21" t="s">
        <v>2</v>
      </c>
      <c r="V44" s="21" t="s">
        <v>5</v>
      </c>
      <c r="W44" s="21" t="s">
        <v>5</v>
      </c>
      <c r="X44" s="21" t="s">
        <v>5</v>
      </c>
      <c r="Y44" s="21" t="s">
        <v>2</v>
      </c>
      <c r="Z44" s="21" t="s">
        <v>259</v>
      </c>
    </row>
    <row r="45" ht="51" spans="1:26">
      <c r="A45" s="21">
        <f t="shared" si="0"/>
        <v>40</v>
      </c>
      <c r="B45" s="21" t="s">
        <v>112</v>
      </c>
      <c r="C45" s="21" t="s">
        <v>254</v>
      </c>
      <c r="D45" s="21" t="s">
        <v>260</v>
      </c>
      <c r="E45" s="30" t="s">
        <v>24</v>
      </c>
      <c r="F45" s="31" t="s">
        <v>261</v>
      </c>
      <c r="G45" s="21" t="s">
        <v>116</v>
      </c>
      <c r="H45" s="30" t="s">
        <v>1</v>
      </c>
      <c r="I45" s="31" t="s">
        <v>262</v>
      </c>
      <c r="J45" s="26">
        <f t="shared" si="17"/>
        <v>100</v>
      </c>
      <c r="K45" s="26">
        <f t="shared" si="18"/>
        <v>100</v>
      </c>
      <c r="L45" s="26">
        <v>100</v>
      </c>
      <c r="M45" s="26">
        <v>0</v>
      </c>
      <c r="N45" s="44">
        <v>107</v>
      </c>
      <c r="O45" s="44">
        <v>412</v>
      </c>
      <c r="P45" s="44">
        <v>2</v>
      </c>
      <c r="Q45" s="44">
        <v>11</v>
      </c>
      <c r="R45" s="31" t="s">
        <v>263</v>
      </c>
      <c r="S45" s="30" t="s">
        <v>5</v>
      </c>
      <c r="T45" s="21" t="s">
        <v>162</v>
      </c>
      <c r="U45" s="21" t="s">
        <v>2</v>
      </c>
      <c r="V45" s="21" t="s">
        <v>5</v>
      </c>
      <c r="W45" s="21" t="s">
        <v>5</v>
      </c>
      <c r="X45" s="21" t="s">
        <v>5</v>
      </c>
      <c r="Y45" s="21" t="s">
        <v>2</v>
      </c>
      <c r="Z45" s="21"/>
    </row>
    <row r="46" s="6" customFormat="1" ht="38.25" spans="1:26">
      <c r="A46" s="21">
        <f t="shared" si="0"/>
        <v>41</v>
      </c>
      <c r="B46" s="21" t="s">
        <v>112</v>
      </c>
      <c r="C46" s="21" t="s">
        <v>254</v>
      </c>
      <c r="D46" s="21" t="s">
        <v>264</v>
      </c>
      <c r="E46" s="30" t="s">
        <v>24</v>
      </c>
      <c r="F46" s="31" t="s">
        <v>265</v>
      </c>
      <c r="G46" s="21" t="s">
        <v>116</v>
      </c>
      <c r="H46" s="30" t="s">
        <v>4</v>
      </c>
      <c r="I46" s="31" t="s">
        <v>266</v>
      </c>
      <c r="J46" s="26">
        <f t="shared" si="17"/>
        <v>95</v>
      </c>
      <c r="K46" s="26">
        <f t="shared" si="18"/>
        <v>95</v>
      </c>
      <c r="L46" s="26">
        <v>95</v>
      </c>
      <c r="M46" s="26">
        <v>0</v>
      </c>
      <c r="N46" s="44">
        <v>110</v>
      </c>
      <c r="O46" s="44">
        <v>463</v>
      </c>
      <c r="P46" s="44">
        <v>2</v>
      </c>
      <c r="Q46" s="44">
        <v>7</v>
      </c>
      <c r="R46" s="31" t="s">
        <v>267</v>
      </c>
      <c r="S46" s="30" t="s">
        <v>5</v>
      </c>
      <c r="T46" s="21" t="s">
        <v>162</v>
      </c>
      <c r="U46" s="21" t="s">
        <v>2</v>
      </c>
      <c r="V46" s="21" t="s">
        <v>5</v>
      </c>
      <c r="W46" s="21" t="s">
        <v>2</v>
      </c>
      <c r="X46" s="21" t="s">
        <v>5</v>
      </c>
      <c r="Y46" s="21" t="s">
        <v>2</v>
      </c>
      <c r="Z46" s="21" t="s">
        <v>259</v>
      </c>
    </row>
    <row r="47" ht="38.25" spans="1:26">
      <c r="A47" s="21">
        <f t="shared" si="0"/>
        <v>42</v>
      </c>
      <c r="B47" s="21" t="s">
        <v>112</v>
      </c>
      <c r="C47" s="21" t="s">
        <v>254</v>
      </c>
      <c r="D47" s="21" t="s">
        <v>268</v>
      </c>
      <c r="E47" s="30" t="s">
        <v>24</v>
      </c>
      <c r="F47" s="31" t="s">
        <v>269</v>
      </c>
      <c r="G47" s="21" t="s">
        <v>116</v>
      </c>
      <c r="H47" s="30" t="s">
        <v>1</v>
      </c>
      <c r="I47" s="31" t="s">
        <v>270</v>
      </c>
      <c r="J47" s="26">
        <f t="shared" si="17"/>
        <v>70</v>
      </c>
      <c r="K47" s="26">
        <f t="shared" si="18"/>
        <v>70</v>
      </c>
      <c r="L47" s="26">
        <v>70</v>
      </c>
      <c r="M47" s="26">
        <v>0</v>
      </c>
      <c r="N47" s="44">
        <v>42</v>
      </c>
      <c r="O47" s="44">
        <v>186</v>
      </c>
      <c r="P47" s="44">
        <v>0</v>
      </c>
      <c r="Q47" s="44">
        <v>0</v>
      </c>
      <c r="R47" s="31" t="s">
        <v>271</v>
      </c>
      <c r="S47" s="30" t="s">
        <v>5</v>
      </c>
      <c r="T47" s="21" t="s">
        <v>162</v>
      </c>
      <c r="U47" s="21" t="s">
        <v>2</v>
      </c>
      <c r="V47" s="21" t="s">
        <v>5</v>
      </c>
      <c r="W47" s="21" t="s">
        <v>2</v>
      </c>
      <c r="X47" s="21" t="s">
        <v>5</v>
      </c>
      <c r="Y47" s="21" t="s">
        <v>2</v>
      </c>
      <c r="Z47" s="21" t="s">
        <v>259</v>
      </c>
    </row>
    <row r="48" ht="38.25" spans="1:26">
      <c r="A48" s="21">
        <f t="shared" si="0"/>
        <v>43</v>
      </c>
      <c r="B48" s="21" t="s">
        <v>112</v>
      </c>
      <c r="C48" s="21" t="s">
        <v>254</v>
      </c>
      <c r="D48" s="21" t="s">
        <v>255</v>
      </c>
      <c r="E48" s="30" t="s">
        <v>24</v>
      </c>
      <c r="F48" s="31" t="s">
        <v>272</v>
      </c>
      <c r="G48" s="21" t="s">
        <v>116</v>
      </c>
      <c r="H48" s="30" t="s">
        <v>1</v>
      </c>
      <c r="I48" s="31" t="s">
        <v>273</v>
      </c>
      <c r="J48" s="26">
        <f t="shared" si="17"/>
        <v>30</v>
      </c>
      <c r="K48" s="26">
        <f t="shared" si="18"/>
        <v>30</v>
      </c>
      <c r="L48" s="26">
        <v>30</v>
      </c>
      <c r="M48" s="26">
        <v>0</v>
      </c>
      <c r="N48" s="44">
        <v>300</v>
      </c>
      <c r="O48" s="44">
        <v>1206</v>
      </c>
      <c r="P48" s="44">
        <v>19</v>
      </c>
      <c r="Q48" s="44">
        <v>72</v>
      </c>
      <c r="R48" s="31" t="s">
        <v>274</v>
      </c>
      <c r="S48" s="26" t="s">
        <v>5</v>
      </c>
      <c r="T48" s="21" t="s">
        <v>162</v>
      </c>
      <c r="U48" s="21" t="s">
        <v>7</v>
      </c>
      <c r="V48" s="21" t="s">
        <v>5</v>
      </c>
      <c r="W48" s="21" t="s">
        <v>7</v>
      </c>
      <c r="X48" s="21" t="s">
        <v>5</v>
      </c>
      <c r="Y48" s="21" t="s">
        <v>2</v>
      </c>
      <c r="Z48" s="21"/>
    </row>
    <row r="49" s="8" customFormat="1" ht="114.75" spans="1:26">
      <c r="A49" s="21">
        <f t="shared" si="0"/>
        <v>44</v>
      </c>
      <c r="B49" s="35" t="s">
        <v>112</v>
      </c>
      <c r="C49" s="35" t="s">
        <v>254</v>
      </c>
      <c r="D49" s="35" t="s">
        <v>268</v>
      </c>
      <c r="E49" s="30" t="s">
        <v>55</v>
      </c>
      <c r="F49" s="31" t="s">
        <v>275</v>
      </c>
      <c r="G49" s="25" t="s">
        <v>116</v>
      </c>
      <c r="H49" s="36" t="s">
        <v>1</v>
      </c>
      <c r="I49" s="31" t="s">
        <v>276</v>
      </c>
      <c r="J49" s="26">
        <f t="shared" si="17"/>
        <v>30</v>
      </c>
      <c r="K49" s="26">
        <f t="shared" si="18"/>
        <v>30</v>
      </c>
      <c r="L49" s="49">
        <v>30</v>
      </c>
      <c r="M49" s="26">
        <v>0</v>
      </c>
      <c r="N49" s="50">
        <v>37</v>
      </c>
      <c r="O49" s="50">
        <v>174</v>
      </c>
      <c r="P49" s="50">
        <v>0</v>
      </c>
      <c r="Q49" s="50">
        <v>0</v>
      </c>
      <c r="R49" s="29" t="s">
        <v>277</v>
      </c>
      <c r="S49" s="30" t="s">
        <v>5</v>
      </c>
      <c r="T49" s="25" t="s">
        <v>278</v>
      </c>
      <c r="U49" s="35" t="s">
        <v>2</v>
      </c>
      <c r="V49" s="35" t="s">
        <v>5</v>
      </c>
      <c r="W49" s="35" t="s">
        <v>5</v>
      </c>
      <c r="X49" s="35" t="s">
        <v>5</v>
      </c>
      <c r="Y49" s="26" t="s">
        <v>2</v>
      </c>
      <c r="Z49" s="35"/>
    </row>
    <row r="50" s="7" customFormat="1" ht="26" customHeight="1" spans="1:26">
      <c r="A50" s="21">
        <f t="shared" si="0"/>
        <v>45</v>
      </c>
      <c r="B50" s="23"/>
      <c r="C50" s="23" t="s">
        <v>279</v>
      </c>
      <c r="D50" s="23"/>
      <c r="E50" s="34"/>
      <c r="F50" s="24">
        <f>COUNTA(F51:F58)</f>
        <v>8</v>
      </c>
      <c r="G50" s="23"/>
      <c r="H50" s="34"/>
      <c r="I50" s="48"/>
      <c r="J50" s="42">
        <f t="shared" ref="J50:Q50" si="19">SUBTOTAL(109,J51:J58)</f>
        <v>1120</v>
      </c>
      <c r="K50" s="42">
        <f t="shared" si="19"/>
        <v>1120</v>
      </c>
      <c r="L50" s="42">
        <f t="shared" si="19"/>
        <v>1120</v>
      </c>
      <c r="M50" s="42">
        <f t="shared" si="19"/>
        <v>0</v>
      </c>
      <c r="N50" s="22">
        <f t="shared" si="19"/>
        <v>2280</v>
      </c>
      <c r="O50" s="22">
        <f t="shared" si="19"/>
        <v>8527</v>
      </c>
      <c r="P50" s="22">
        <f t="shared" si="19"/>
        <v>117</v>
      </c>
      <c r="Q50" s="22">
        <f t="shared" si="19"/>
        <v>415</v>
      </c>
      <c r="R50" s="48"/>
      <c r="S50" s="34"/>
      <c r="T50" s="23"/>
      <c r="U50" s="23"/>
      <c r="V50" s="23"/>
      <c r="W50" s="23"/>
      <c r="X50" s="23"/>
      <c r="Y50" s="23"/>
      <c r="Z50" s="23"/>
    </row>
    <row r="51" s="6" customFormat="1" ht="102" spans="1:26">
      <c r="A51" s="21">
        <f t="shared" si="0"/>
        <v>46</v>
      </c>
      <c r="B51" s="21" t="s">
        <v>112</v>
      </c>
      <c r="C51" s="21" t="s">
        <v>279</v>
      </c>
      <c r="D51" s="21" t="s">
        <v>280</v>
      </c>
      <c r="E51" s="30" t="s">
        <v>15</v>
      </c>
      <c r="F51" s="31" t="s">
        <v>281</v>
      </c>
      <c r="G51" s="21" t="s">
        <v>116</v>
      </c>
      <c r="H51" s="30" t="s">
        <v>1</v>
      </c>
      <c r="I51" s="31" t="s">
        <v>282</v>
      </c>
      <c r="J51" s="26">
        <f t="shared" ref="J51:J58" si="20">K51</f>
        <v>180</v>
      </c>
      <c r="K51" s="26">
        <f t="shared" ref="K51:K58" si="21">SUM(L51:M51)</f>
        <v>180</v>
      </c>
      <c r="L51" s="26">
        <v>180</v>
      </c>
      <c r="M51" s="26">
        <v>0</v>
      </c>
      <c r="N51" s="44">
        <v>233</v>
      </c>
      <c r="O51" s="44">
        <v>828</v>
      </c>
      <c r="P51" s="44">
        <v>3</v>
      </c>
      <c r="Q51" s="44">
        <v>11</v>
      </c>
      <c r="R51" s="31" t="s">
        <v>283</v>
      </c>
      <c r="S51" s="30" t="s">
        <v>5</v>
      </c>
      <c r="T51" s="26" t="s">
        <v>162</v>
      </c>
      <c r="U51" s="21" t="s">
        <v>2</v>
      </c>
      <c r="V51" s="21" t="s">
        <v>5</v>
      </c>
      <c r="W51" s="21" t="s">
        <v>2</v>
      </c>
      <c r="X51" s="21" t="s">
        <v>2</v>
      </c>
      <c r="Y51" s="21" t="s">
        <v>2</v>
      </c>
      <c r="Z51" s="21"/>
    </row>
    <row r="52" s="6" customFormat="1" ht="38.25" spans="1:26">
      <c r="A52" s="21">
        <f t="shared" si="0"/>
        <v>47</v>
      </c>
      <c r="B52" s="21" t="s">
        <v>112</v>
      </c>
      <c r="C52" s="21" t="s">
        <v>279</v>
      </c>
      <c r="D52" s="21" t="s">
        <v>284</v>
      </c>
      <c r="E52" s="30" t="s">
        <v>24</v>
      </c>
      <c r="F52" s="31" t="s">
        <v>285</v>
      </c>
      <c r="G52" s="21" t="s">
        <v>116</v>
      </c>
      <c r="H52" s="30" t="s">
        <v>1</v>
      </c>
      <c r="I52" s="31" t="s">
        <v>286</v>
      </c>
      <c r="J52" s="26">
        <f t="shared" si="20"/>
        <v>65</v>
      </c>
      <c r="K52" s="26">
        <f t="shared" si="21"/>
        <v>65</v>
      </c>
      <c r="L52" s="26">
        <v>65</v>
      </c>
      <c r="M52" s="26">
        <v>0</v>
      </c>
      <c r="N52" s="44">
        <v>39</v>
      </c>
      <c r="O52" s="44">
        <v>160</v>
      </c>
      <c r="P52" s="44">
        <v>1</v>
      </c>
      <c r="Q52" s="44">
        <v>4</v>
      </c>
      <c r="R52" s="31" t="s">
        <v>287</v>
      </c>
      <c r="S52" s="30" t="s">
        <v>5</v>
      </c>
      <c r="T52" s="26" t="s">
        <v>162</v>
      </c>
      <c r="U52" s="21" t="s">
        <v>2</v>
      </c>
      <c r="V52" s="21" t="s">
        <v>5</v>
      </c>
      <c r="W52" s="21" t="s">
        <v>5</v>
      </c>
      <c r="X52" s="21" t="s">
        <v>5</v>
      </c>
      <c r="Y52" s="26" t="s">
        <v>2</v>
      </c>
      <c r="Z52" s="21"/>
    </row>
    <row r="53" s="6" customFormat="1" ht="63.75" spans="1:26">
      <c r="A53" s="21">
        <f t="shared" si="0"/>
        <v>48</v>
      </c>
      <c r="B53" s="21" t="s">
        <v>112</v>
      </c>
      <c r="C53" s="21" t="s">
        <v>279</v>
      </c>
      <c r="D53" s="21" t="s">
        <v>288</v>
      </c>
      <c r="E53" s="30" t="s">
        <v>62</v>
      </c>
      <c r="F53" s="31" t="s">
        <v>289</v>
      </c>
      <c r="G53" s="21" t="s">
        <v>116</v>
      </c>
      <c r="H53" s="30" t="s">
        <v>1</v>
      </c>
      <c r="I53" s="31" t="s">
        <v>290</v>
      </c>
      <c r="J53" s="26">
        <f t="shared" si="20"/>
        <v>150</v>
      </c>
      <c r="K53" s="26">
        <f t="shared" si="21"/>
        <v>150</v>
      </c>
      <c r="L53" s="26">
        <v>150</v>
      </c>
      <c r="M53" s="26">
        <v>0</v>
      </c>
      <c r="N53" s="44">
        <v>253</v>
      </c>
      <c r="O53" s="44">
        <v>1012</v>
      </c>
      <c r="P53" s="44">
        <v>6</v>
      </c>
      <c r="Q53" s="44">
        <v>22</v>
      </c>
      <c r="R53" s="31" t="s">
        <v>291</v>
      </c>
      <c r="S53" s="30" t="s">
        <v>5</v>
      </c>
      <c r="T53" s="26" t="s">
        <v>123</v>
      </c>
      <c r="U53" s="21" t="s">
        <v>2</v>
      </c>
      <c r="V53" s="21" t="s">
        <v>5</v>
      </c>
      <c r="W53" s="21" t="s">
        <v>5</v>
      </c>
      <c r="X53" s="21" t="s">
        <v>2</v>
      </c>
      <c r="Y53" s="21" t="s">
        <v>2</v>
      </c>
      <c r="Z53" s="21"/>
    </row>
    <row r="54" s="6" customFormat="1" ht="38.25" spans="1:26">
      <c r="A54" s="21">
        <f t="shared" si="0"/>
        <v>49</v>
      </c>
      <c r="B54" s="21" t="s">
        <v>112</v>
      </c>
      <c r="C54" s="21" t="s">
        <v>279</v>
      </c>
      <c r="D54" s="21" t="s">
        <v>292</v>
      </c>
      <c r="E54" s="26" t="s">
        <v>15</v>
      </c>
      <c r="F54" s="31" t="s">
        <v>293</v>
      </c>
      <c r="G54" s="21" t="s">
        <v>116</v>
      </c>
      <c r="H54" s="30" t="s">
        <v>1</v>
      </c>
      <c r="I54" s="31" t="s">
        <v>294</v>
      </c>
      <c r="J54" s="26">
        <f t="shared" si="20"/>
        <v>65</v>
      </c>
      <c r="K54" s="26">
        <f t="shared" si="21"/>
        <v>65</v>
      </c>
      <c r="L54" s="26">
        <v>65</v>
      </c>
      <c r="M54" s="26">
        <v>0</v>
      </c>
      <c r="N54" s="44">
        <v>468</v>
      </c>
      <c r="O54" s="44">
        <v>2007</v>
      </c>
      <c r="P54" s="44">
        <v>6</v>
      </c>
      <c r="Q54" s="44">
        <v>20</v>
      </c>
      <c r="R54" s="31" t="s">
        <v>295</v>
      </c>
      <c r="S54" s="26" t="s">
        <v>5</v>
      </c>
      <c r="T54" s="26" t="s">
        <v>162</v>
      </c>
      <c r="U54" s="21" t="s">
        <v>2</v>
      </c>
      <c r="V54" s="21" t="s">
        <v>5</v>
      </c>
      <c r="W54" s="21" t="s">
        <v>5</v>
      </c>
      <c r="X54" s="21" t="s">
        <v>5</v>
      </c>
      <c r="Y54" s="21" t="s">
        <v>2</v>
      </c>
      <c r="Z54" s="21"/>
    </row>
    <row r="55" s="6" customFormat="1" ht="136" customHeight="1" spans="1:26">
      <c r="A55" s="21">
        <f t="shared" si="0"/>
        <v>50</v>
      </c>
      <c r="B55" s="35" t="s">
        <v>112</v>
      </c>
      <c r="C55" s="35" t="s">
        <v>279</v>
      </c>
      <c r="D55" s="35" t="s">
        <v>296</v>
      </c>
      <c r="E55" s="30" t="s">
        <v>15</v>
      </c>
      <c r="F55" s="31" t="s">
        <v>297</v>
      </c>
      <c r="G55" s="25" t="s">
        <v>116</v>
      </c>
      <c r="H55" s="36" t="s">
        <v>1</v>
      </c>
      <c r="I55" s="31" t="s">
        <v>298</v>
      </c>
      <c r="J55" s="26">
        <f t="shared" si="20"/>
        <v>210</v>
      </c>
      <c r="K55" s="26">
        <f t="shared" si="21"/>
        <v>210</v>
      </c>
      <c r="L55" s="49">
        <v>210</v>
      </c>
      <c r="M55" s="26">
        <v>0</v>
      </c>
      <c r="N55" s="50">
        <v>541</v>
      </c>
      <c r="O55" s="50">
        <v>1342</v>
      </c>
      <c r="P55" s="50">
        <v>0</v>
      </c>
      <c r="Q55" s="50">
        <v>0</v>
      </c>
      <c r="R55" s="31" t="s">
        <v>299</v>
      </c>
      <c r="S55" s="26" t="s">
        <v>5</v>
      </c>
      <c r="T55" s="26" t="s">
        <v>300</v>
      </c>
      <c r="U55" s="35" t="s">
        <v>2</v>
      </c>
      <c r="V55" s="35" t="s">
        <v>5</v>
      </c>
      <c r="W55" s="35" t="s">
        <v>5</v>
      </c>
      <c r="X55" s="35" t="s">
        <v>2</v>
      </c>
      <c r="Y55" s="26" t="s">
        <v>2</v>
      </c>
      <c r="Z55" s="21"/>
    </row>
    <row r="56" s="7" customFormat="1" ht="65" customHeight="1" spans="1:26">
      <c r="A56" s="21">
        <f t="shared" si="0"/>
        <v>51</v>
      </c>
      <c r="B56" s="35" t="s">
        <v>112</v>
      </c>
      <c r="C56" s="35" t="s">
        <v>279</v>
      </c>
      <c r="D56" s="35" t="s">
        <v>301</v>
      </c>
      <c r="E56" s="30" t="s">
        <v>27</v>
      </c>
      <c r="F56" s="31" t="s">
        <v>302</v>
      </c>
      <c r="G56" s="25" t="s">
        <v>116</v>
      </c>
      <c r="H56" s="36" t="s">
        <v>1</v>
      </c>
      <c r="I56" s="31" t="s">
        <v>303</v>
      </c>
      <c r="J56" s="26">
        <f t="shared" si="20"/>
        <v>320</v>
      </c>
      <c r="K56" s="26">
        <f t="shared" si="21"/>
        <v>320</v>
      </c>
      <c r="L56" s="49">
        <v>320</v>
      </c>
      <c r="M56" s="26">
        <v>0</v>
      </c>
      <c r="N56" s="50">
        <v>141</v>
      </c>
      <c r="O56" s="50">
        <v>665</v>
      </c>
      <c r="P56" s="50">
        <v>0</v>
      </c>
      <c r="Q56" s="50">
        <v>0</v>
      </c>
      <c r="R56" s="31" t="s">
        <v>304</v>
      </c>
      <c r="S56" s="30" t="s">
        <v>5</v>
      </c>
      <c r="T56" s="26" t="s">
        <v>300</v>
      </c>
      <c r="U56" s="35" t="s">
        <v>2</v>
      </c>
      <c r="V56" s="35" t="s">
        <v>5</v>
      </c>
      <c r="W56" s="35" t="s">
        <v>5</v>
      </c>
      <c r="X56" s="35" t="s">
        <v>5</v>
      </c>
      <c r="Y56" s="26" t="s">
        <v>2</v>
      </c>
      <c r="Z56" s="23"/>
    </row>
    <row r="57" s="6" customFormat="1" ht="140.25" spans="1:26">
      <c r="A57" s="21">
        <f t="shared" si="0"/>
        <v>52</v>
      </c>
      <c r="B57" s="21" t="s">
        <v>112</v>
      </c>
      <c r="C57" s="21" t="s">
        <v>279</v>
      </c>
      <c r="D57" s="21" t="s">
        <v>305</v>
      </c>
      <c r="E57" s="30" t="s">
        <v>53</v>
      </c>
      <c r="F57" s="31" t="s">
        <v>306</v>
      </c>
      <c r="G57" s="21" t="s">
        <v>116</v>
      </c>
      <c r="H57" s="30" t="s">
        <v>1</v>
      </c>
      <c r="I57" s="31" t="s">
        <v>307</v>
      </c>
      <c r="J57" s="26">
        <f t="shared" si="20"/>
        <v>100</v>
      </c>
      <c r="K57" s="26">
        <f t="shared" si="21"/>
        <v>100</v>
      </c>
      <c r="L57" s="26">
        <v>100</v>
      </c>
      <c r="M57" s="26">
        <v>0</v>
      </c>
      <c r="N57" s="44">
        <v>27</v>
      </c>
      <c r="O57" s="44">
        <v>117</v>
      </c>
      <c r="P57" s="44">
        <v>0</v>
      </c>
      <c r="Q57" s="44">
        <v>0</v>
      </c>
      <c r="R57" s="31" t="s">
        <v>308</v>
      </c>
      <c r="S57" s="30" t="s">
        <v>5</v>
      </c>
      <c r="T57" s="26" t="s">
        <v>123</v>
      </c>
      <c r="U57" s="21" t="s">
        <v>2</v>
      </c>
      <c r="V57" s="21" t="s">
        <v>5</v>
      </c>
      <c r="W57" s="21" t="s">
        <v>5</v>
      </c>
      <c r="X57" s="21" t="s">
        <v>5</v>
      </c>
      <c r="Y57" s="26" t="s">
        <v>2</v>
      </c>
      <c r="Z57" s="21"/>
    </row>
    <row r="58" s="6" customFormat="1" ht="89.25" spans="1:26">
      <c r="A58" s="21">
        <f t="shared" si="0"/>
        <v>53</v>
      </c>
      <c r="B58" s="21" t="s">
        <v>112</v>
      </c>
      <c r="C58" s="21" t="s">
        <v>279</v>
      </c>
      <c r="D58" s="21" t="s">
        <v>309</v>
      </c>
      <c r="E58" s="30" t="s">
        <v>70</v>
      </c>
      <c r="F58" s="31" t="s">
        <v>310</v>
      </c>
      <c r="G58" s="21" t="s">
        <v>116</v>
      </c>
      <c r="H58" s="30" t="s">
        <v>1</v>
      </c>
      <c r="I58" s="31" t="s">
        <v>311</v>
      </c>
      <c r="J58" s="26">
        <f t="shared" si="20"/>
        <v>30</v>
      </c>
      <c r="K58" s="26">
        <f t="shared" si="21"/>
        <v>30</v>
      </c>
      <c r="L58" s="26">
        <v>30</v>
      </c>
      <c r="M58" s="26">
        <v>0</v>
      </c>
      <c r="N58" s="44">
        <v>578</v>
      </c>
      <c r="O58" s="44">
        <v>2396</v>
      </c>
      <c r="P58" s="44">
        <v>101</v>
      </c>
      <c r="Q58" s="44">
        <v>358</v>
      </c>
      <c r="R58" s="31" t="s">
        <v>312</v>
      </c>
      <c r="S58" s="30" t="s">
        <v>5</v>
      </c>
      <c r="T58" s="26" t="s">
        <v>123</v>
      </c>
      <c r="U58" s="21" t="s">
        <v>2</v>
      </c>
      <c r="V58" s="21" t="s">
        <v>5</v>
      </c>
      <c r="W58" s="21" t="s">
        <v>5</v>
      </c>
      <c r="X58" s="21" t="s">
        <v>5</v>
      </c>
      <c r="Y58" s="26" t="s">
        <v>2</v>
      </c>
      <c r="Z58" s="21"/>
    </row>
    <row r="59" s="7" customFormat="1" ht="26" customHeight="1" spans="1:26">
      <c r="A59" s="21">
        <f t="shared" si="0"/>
        <v>54</v>
      </c>
      <c r="B59" s="23"/>
      <c r="C59" s="23" t="s">
        <v>313</v>
      </c>
      <c r="D59" s="23"/>
      <c r="E59" s="34"/>
      <c r="F59" s="24">
        <f>COUNTA(F60:F70)</f>
        <v>11</v>
      </c>
      <c r="G59" s="23"/>
      <c r="H59" s="34"/>
      <c r="I59" s="48"/>
      <c r="J59" s="42">
        <f t="shared" ref="J59:Q59" si="22">SUBTOTAL(109,J60:J70)</f>
        <v>1765.781</v>
      </c>
      <c r="K59" s="42">
        <f t="shared" si="22"/>
        <v>1765.781</v>
      </c>
      <c r="L59" s="42">
        <f t="shared" si="22"/>
        <v>1765.781</v>
      </c>
      <c r="M59" s="42">
        <f t="shared" si="22"/>
        <v>0</v>
      </c>
      <c r="N59" s="22">
        <f t="shared" si="22"/>
        <v>6385</v>
      </c>
      <c r="O59" s="22">
        <f t="shared" si="22"/>
        <v>22685</v>
      </c>
      <c r="P59" s="22">
        <f t="shared" si="22"/>
        <v>306</v>
      </c>
      <c r="Q59" s="22">
        <f t="shared" si="22"/>
        <v>899</v>
      </c>
      <c r="R59" s="48"/>
      <c r="S59" s="34"/>
      <c r="T59" s="23"/>
      <c r="U59" s="23"/>
      <c r="V59" s="23"/>
      <c r="W59" s="23"/>
      <c r="X59" s="23"/>
      <c r="Y59" s="23"/>
      <c r="Z59" s="23"/>
    </row>
    <row r="60" ht="76.5" spans="1:26">
      <c r="A60" s="21">
        <f t="shared" si="0"/>
        <v>55</v>
      </c>
      <c r="B60" s="21" t="s">
        <v>112</v>
      </c>
      <c r="C60" s="21" t="s">
        <v>313</v>
      </c>
      <c r="D60" s="21" t="s">
        <v>314</v>
      </c>
      <c r="E60" s="30" t="s">
        <v>28</v>
      </c>
      <c r="F60" s="31" t="s">
        <v>315</v>
      </c>
      <c r="G60" s="21" t="s">
        <v>116</v>
      </c>
      <c r="H60" s="30" t="s">
        <v>1</v>
      </c>
      <c r="I60" s="31" t="s">
        <v>316</v>
      </c>
      <c r="J60" s="26">
        <f t="shared" ref="J60:J70" si="23">K60</f>
        <v>40</v>
      </c>
      <c r="K60" s="26">
        <f t="shared" ref="K60:K70" si="24">SUM(L60:M60)</f>
        <v>40</v>
      </c>
      <c r="L60" s="26">
        <v>40</v>
      </c>
      <c r="M60" s="26">
        <v>0</v>
      </c>
      <c r="N60" s="44">
        <v>484</v>
      </c>
      <c r="O60" s="44">
        <v>1824</v>
      </c>
      <c r="P60" s="44">
        <v>28</v>
      </c>
      <c r="Q60" s="44">
        <v>77</v>
      </c>
      <c r="R60" s="31" t="s">
        <v>317</v>
      </c>
      <c r="S60" s="30" t="s">
        <v>5</v>
      </c>
      <c r="T60" s="21" t="s">
        <v>162</v>
      </c>
      <c r="U60" s="21" t="s">
        <v>2</v>
      </c>
      <c r="V60" s="21" t="s">
        <v>5</v>
      </c>
      <c r="W60" s="21" t="s">
        <v>5</v>
      </c>
      <c r="X60" s="21" t="s">
        <v>5</v>
      </c>
      <c r="Y60" s="21" t="s">
        <v>2</v>
      </c>
      <c r="Z60" s="21"/>
    </row>
    <row r="61" ht="153" spans="1:26">
      <c r="A61" s="21">
        <f t="shared" si="0"/>
        <v>56</v>
      </c>
      <c r="B61" s="21" t="s">
        <v>112</v>
      </c>
      <c r="C61" s="21" t="s">
        <v>313</v>
      </c>
      <c r="D61" s="21" t="s">
        <v>314</v>
      </c>
      <c r="E61" s="30" t="s">
        <v>30</v>
      </c>
      <c r="F61" s="31" t="s">
        <v>318</v>
      </c>
      <c r="G61" s="21" t="s">
        <v>116</v>
      </c>
      <c r="H61" s="30" t="s">
        <v>1</v>
      </c>
      <c r="I61" s="31" t="s">
        <v>319</v>
      </c>
      <c r="J61" s="26">
        <f t="shared" si="23"/>
        <v>81</v>
      </c>
      <c r="K61" s="26">
        <f t="shared" si="24"/>
        <v>81</v>
      </c>
      <c r="L61" s="26">
        <v>81</v>
      </c>
      <c r="M61" s="26">
        <v>0</v>
      </c>
      <c r="N61" s="44">
        <v>484</v>
      </c>
      <c r="O61" s="44">
        <v>1824</v>
      </c>
      <c r="P61" s="44">
        <v>28</v>
      </c>
      <c r="Q61" s="44">
        <v>77</v>
      </c>
      <c r="R61" s="31" t="s">
        <v>320</v>
      </c>
      <c r="S61" s="30" t="s">
        <v>5</v>
      </c>
      <c r="T61" s="21" t="s">
        <v>162</v>
      </c>
      <c r="U61" s="21" t="s">
        <v>2</v>
      </c>
      <c r="V61" s="21" t="s">
        <v>5</v>
      </c>
      <c r="W61" s="21" t="s">
        <v>5</v>
      </c>
      <c r="X61" s="21" t="s">
        <v>2</v>
      </c>
      <c r="Y61" s="21" t="s">
        <v>2</v>
      </c>
      <c r="Z61" s="21"/>
    </row>
    <row r="62" ht="76.5" spans="1:26">
      <c r="A62" s="21">
        <f t="shared" si="0"/>
        <v>57</v>
      </c>
      <c r="B62" s="21" t="s">
        <v>112</v>
      </c>
      <c r="C62" s="21" t="s">
        <v>313</v>
      </c>
      <c r="D62" s="21" t="s">
        <v>321</v>
      </c>
      <c r="E62" s="30" t="s">
        <v>30</v>
      </c>
      <c r="F62" s="31" t="s">
        <v>322</v>
      </c>
      <c r="G62" s="21" t="s">
        <v>116</v>
      </c>
      <c r="H62" s="30" t="s">
        <v>1</v>
      </c>
      <c r="I62" s="31" t="s">
        <v>323</v>
      </c>
      <c r="J62" s="26">
        <f t="shared" si="23"/>
        <v>50</v>
      </c>
      <c r="K62" s="26">
        <f t="shared" si="24"/>
        <v>50</v>
      </c>
      <c r="L62" s="26">
        <v>50</v>
      </c>
      <c r="M62" s="26">
        <v>0</v>
      </c>
      <c r="N62" s="44">
        <v>50</v>
      </c>
      <c r="O62" s="44">
        <v>165</v>
      </c>
      <c r="P62" s="44">
        <v>1</v>
      </c>
      <c r="Q62" s="44">
        <v>5</v>
      </c>
      <c r="R62" s="31" t="s">
        <v>324</v>
      </c>
      <c r="S62" s="30" t="s">
        <v>5</v>
      </c>
      <c r="T62" s="21" t="s">
        <v>325</v>
      </c>
      <c r="U62" s="21" t="s">
        <v>2</v>
      </c>
      <c r="V62" s="21" t="s">
        <v>5</v>
      </c>
      <c r="W62" s="21" t="s">
        <v>5</v>
      </c>
      <c r="X62" s="21" t="s">
        <v>5</v>
      </c>
      <c r="Y62" s="21" t="s">
        <v>2</v>
      </c>
      <c r="Z62" s="21"/>
    </row>
    <row r="63" ht="38.25" spans="1:26">
      <c r="A63" s="21">
        <f t="shared" si="0"/>
        <v>58</v>
      </c>
      <c r="B63" s="21" t="s">
        <v>112</v>
      </c>
      <c r="C63" s="21" t="s">
        <v>313</v>
      </c>
      <c r="D63" s="21" t="s">
        <v>326</v>
      </c>
      <c r="E63" s="30" t="s">
        <v>62</v>
      </c>
      <c r="F63" s="31" t="s">
        <v>327</v>
      </c>
      <c r="G63" s="21" t="s">
        <v>116</v>
      </c>
      <c r="H63" s="30" t="s">
        <v>1</v>
      </c>
      <c r="I63" s="31" t="s">
        <v>328</v>
      </c>
      <c r="J63" s="26">
        <f t="shared" si="23"/>
        <v>91.271</v>
      </c>
      <c r="K63" s="26">
        <f t="shared" si="24"/>
        <v>91.271</v>
      </c>
      <c r="L63" s="26">
        <v>91.271</v>
      </c>
      <c r="M63" s="26">
        <v>0</v>
      </c>
      <c r="N63" s="44">
        <v>116</v>
      </c>
      <c r="O63" s="44">
        <v>436</v>
      </c>
      <c r="P63" s="44">
        <v>2</v>
      </c>
      <c r="Q63" s="44">
        <v>5</v>
      </c>
      <c r="R63" s="31" t="s">
        <v>329</v>
      </c>
      <c r="S63" s="30" t="s">
        <v>5</v>
      </c>
      <c r="T63" s="21" t="s">
        <v>123</v>
      </c>
      <c r="U63" s="21" t="s">
        <v>330</v>
      </c>
      <c r="V63" s="21" t="s">
        <v>5</v>
      </c>
      <c r="W63" s="21" t="s">
        <v>5</v>
      </c>
      <c r="X63" s="21" t="s">
        <v>5</v>
      </c>
      <c r="Y63" s="21" t="s">
        <v>2</v>
      </c>
      <c r="Z63" s="21"/>
    </row>
    <row r="64" ht="51" spans="1:26">
      <c r="A64" s="21">
        <f t="shared" si="0"/>
        <v>59</v>
      </c>
      <c r="B64" s="21" t="s">
        <v>112</v>
      </c>
      <c r="C64" s="21" t="s">
        <v>313</v>
      </c>
      <c r="D64" s="21" t="s">
        <v>331</v>
      </c>
      <c r="E64" s="30" t="s">
        <v>10</v>
      </c>
      <c r="F64" s="31" t="s">
        <v>332</v>
      </c>
      <c r="G64" s="21" t="s">
        <v>116</v>
      </c>
      <c r="H64" s="30" t="s">
        <v>1</v>
      </c>
      <c r="I64" s="31" t="s">
        <v>333</v>
      </c>
      <c r="J64" s="26">
        <f t="shared" si="23"/>
        <v>35</v>
      </c>
      <c r="K64" s="26">
        <f t="shared" si="24"/>
        <v>35</v>
      </c>
      <c r="L64" s="26">
        <v>35</v>
      </c>
      <c r="M64" s="26">
        <v>0</v>
      </c>
      <c r="N64" s="44">
        <v>241</v>
      </c>
      <c r="O64" s="44">
        <v>898</v>
      </c>
      <c r="P64" s="44">
        <v>5</v>
      </c>
      <c r="Q64" s="44">
        <v>21</v>
      </c>
      <c r="R64" s="31" t="s">
        <v>334</v>
      </c>
      <c r="S64" s="30" t="s">
        <v>5</v>
      </c>
      <c r="T64" s="21" t="s">
        <v>162</v>
      </c>
      <c r="U64" s="21" t="s">
        <v>2</v>
      </c>
      <c r="V64" s="21" t="s">
        <v>5</v>
      </c>
      <c r="W64" s="21" t="s">
        <v>5</v>
      </c>
      <c r="X64" s="21" t="s">
        <v>2</v>
      </c>
      <c r="Y64" s="21" t="s">
        <v>2</v>
      </c>
      <c r="Z64" s="21"/>
    </row>
    <row r="65" ht="63.75" spans="1:26">
      <c r="A65" s="21">
        <f t="shared" si="0"/>
        <v>60</v>
      </c>
      <c r="B65" s="21" t="s">
        <v>112</v>
      </c>
      <c r="C65" s="21" t="s">
        <v>313</v>
      </c>
      <c r="D65" s="21" t="s">
        <v>335</v>
      </c>
      <c r="E65" s="30" t="s">
        <v>10</v>
      </c>
      <c r="F65" s="31" t="s">
        <v>336</v>
      </c>
      <c r="G65" s="21" t="s">
        <v>116</v>
      </c>
      <c r="H65" s="30" t="s">
        <v>1</v>
      </c>
      <c r="I65" s="31" t="s">
        <v>337</v>
      </c>
      <c r="J65" s="26">
        <f t="shared" si="23"/>
        <v>500</v>
      </c>
      <c r="K65" s="26">
        <f t="shared" si="24"/>
        <v>500</v>
      </c>
      <c r="L65" s="26">
        <v>500</v>
      </c>
      <c r="M65" s="26">
        <v>0</v>
      </c>
      <c r="N65" s="44">
        <v>914</v>
      </c>
      <c r="O65" s="44">
        <v>3780</v>
      </c>
      <c r="P65" s="44">
        <v>7</v>
      </c>
      <c r="Q65" s="44">
        <v>18</v>
      </c>
      <c r="R65" s="31" t="s">
        <v>338</v>
      </c>
      <c r="S65" s="30" t="s">
        <v>5</v>
      </c>
      <c r="T65" s="21" t="s">
        <v>162</v>
      </c>
      <c r="U65" s="21" t="s">
        <v>2</v>
      </c>
      <c r="V65" s="21" t="s">
        <v>5</v>
      </c>
      <c r="W65" s="21" t="s">
        <v>5</v>
      </c>
      <c r="X65" s="21" t="s">
        <v>5</v>
      </c>
      <c r="Y65" s="21" t="s">
        <v>2</v>
      </c>
      <c r="Z65" s="21"/>
    </row>
    <row r="66" ht="76.5" spans="1:26">
      <c r="A66" s="21">
        <f t="shared" si="0"/>
        <v>61</v>
      </c>
      <c r="B66" s="21" t="s">
        <v>112</v>
      </c>
      <c r="C66" s="21" t="s">
        <v>313</v>
      </c>
      <c r="D66" s="21" t="s">
        <v>339</v>
      </c>
      <c r="E66" s="30" t="s">
        <v>6</v>
      </c>
      <c r="F66" s="31" t="s">
        <v>340</v>
      </c>
      <c r="G66" s="21" t="s">
        <v>116</v>
      </c>
      <c r="H66" s="30" t="s">
        <v>1</v>
      </c>
      <c r="I66" s="31" t="s">
        <v>341</v>
      </c>
      <c r="J66" s="26">
        <f t="shared" si="23"/>
        <v>228.51</v>
      </c>
      <c r="K66" s="26">
        <f t="shared" si="24"/>
        <v>228.51</v>
      </c>
      <c r="L66" s="26">
        <v>228.51</v>
      </c>
      <c r="M66" s="26">
        <v>0</v>
      </c>
      <c r="N66" s="44">
        <v>1341</v>
      </c>
      <c r="O66" s="44">
        <v>5565</v>
      </c>
      <c r="P66" s="44">
        <v>0</v>
      </c>
      <c r="Q66" s="44">
        <v>0</v>
      </c>
      <c r="R66" s="31" t="s">
        <v>342</v>
      </c>
      <c r="S66" s="30" t="s">
        <v>5</v>
      </c>
      <c r="T66" s="21" t="s">
        <v>343</v>
      </c>
      <c r="U66" s="21" t="s">
        <v>330</v>
      </c>
      <c r="V66" s="21" t="s">
        <v>5</v>
      </c>
      <c r="W66" s="21" t="s">
        <v>5</v>
      </c>
      <c r="X66" s="21" t="s">
        <v>330</v>
      </c>
      <c r="Y66" s="21" t="s">
        <v>2</v>
      </c>
      <c r="Z66" s="21"/>
    </row>
    <row r="67" ht="127.5" spans="1:26">
      <c r="A67" s="21">
        <f t="shared" si="0"/>
        <v>62</v>
      </c>
      <c r="B67" s="21" t="s">
        <v>112</v>
      </c>
      <c r="C67" s="21" t="s">
        <v>313</v>
      </c>
      <c r="D67" s="21" t="s">
        <v>344</v>
      </c>
      <c r="E67" s="30" t="s">
        <v>30</v>
      </c>
      <c r="F67" s="31" t="s">
        <v>345</v>
      </c>
      <c r="G67" s="21" t="s">
        <v>116</v>
      </c>
      <c r="H67" s="30" t="s">
        <v>1</v>
      </c>
      <c r="I67" s="31" t="s">
        <v>346</v>
      </c>
      <c r="J67" s="26">
        <f t="shared" si="23"/>
        <v>110</v>
      </c>
      <c r="K67" s="26">
        <f t="shared" si="24"/>
        <v>110</v>
      </c>
      <c r="L67" s="26">
        <v>110</v>
      </c>
      <c r="M67" s="26">
        <v>0</v>
      </c>
      <c r="N67" s="44">
        <v>2195</v>
      </c>
      <c r="O67" s="44">
        <v>6000</v>
      </c>
      <c r="P67" s="44">
        <v>227</v>
      </c>
      <c r="Q67" s="44">
        <v>680</v>
      </c>
      <c r="R67" s="31" t="s">
        <v>347</v>
      </c>
      <c r="S67" s="26" t="s">
        <v>5</v>
      </c>
      <c r="T67" s="21" t="s">
        <v>162</v>
      </c>
      <c r="U67" s="21" t="s">
        <v>2</v>
      </c>
      <c r="V67" s="21" t="s">
        <v>5</v>
      </c>
      <c r="W67" s="21" t="s">
        <v>5</v>
      </c>
      <c r="X67" s="21" t="s">
        <v>5</v>
      </c>
      <c r="Y67" s="21" t="s">
        <v>2</v>
      </c>
      <c r="Z67" s="21"/>
    </row>
    <row r="68" s="9" customFormat="1" ht="140.25" spans="1:26">
      <c r="A68" s="21">
        <f t="shared" si="0"/>
        <v>63</v>
      </c>
      <c r="B68" s="35" t="s">
        <v>112</v>
      </c>
      <c r="C68" s="25" t="s">
        <v>313</v>
      </c>
      <c r="D68" s="25" t="s">
        <v>348</v>
      </c>
      <c r="E68" s="33" t="s">
        <v>13</v>
      </c>
      <c r="F68" s="27" t="s">
        <v>349</v>
      </c>
      <c r="G68" s="25" t="s">
        <v>116</v>
      </c>
      <c r="H68" s="26" t="s">
        <v>1</v>
      </c>
      <c r="I68" s="31" t="s">
        <v>350</v>
      </c>
      <c r="J68" s="26">
        <f t="shared" si="23"/>
        <v>500</v>
      </c>
      <c r="K68" s="26">
        <f t="shared" si="24"/>
        <v>500</v>
      </c>
      <c r="L68" s="26">
        <v>500</v>
      </c>
      <c r="M68" s="26">
        <v>0</v>
      </c>
      <c r="N68" s="44">
        <v>498</v>
      </c>
      <c r="O68" s="44">
        <v>1935</v>
      </c>
      <c r="P68" s="44">
        <v>7</v>
      </c>
      <c r="Q68" s="44">
        <v>13</v>
      </c>
      <c r="R68" s="53" t="s">
        <v>351</v>
      </c>
      <c r="S68" s="26" t="s">
        <v>5</v>
      </c>
      <c r="T68" s="26" t="s">
        <v>162</v>
      </c>
      <c r="U68" s="26" t="s">
        <v>2</v>
      </c>
      <c r="V68" s="26" t="s">
        <v>5</v>
      </c>
      <c r="W68" s="26" t="s">
        <v>5</v>
      </c>
      <c r="X68" s="26" t="s">
        <v>5</v>
      </c>
      <c r="Y68" s="26" t="s">
        <v>2</v>
      </c>
      <c r="Z68" s="35"/>
    </row>
    <row r="69" s="9" customFormat="1" ht="63.75" spans="1:26">
      <c r="A69" s="21">
        <f t="shared" si="0"/>
        <v>64</v>
      </c>
      <c r="B69" s="35" t="s">
        <v>112</v>
      </c>
      <c r="C69" s="25" t="s">
        <v>313</v>
      </c>
      <c r="D69" s="25" t="s">
        <v>335</v>
      </c>
      <c r="E69" s="26" t="s">
        <v>53</v>
      </c>
      <c r="F69" s="27" t="s">
        <v>352</v>
      </c>
      <c r="G69" s="25" t="s">
        <v>116</v>
      </c>
      <c r="H69" s="26" t="s">
        <v>1</v>
      </c>
      <c r="I69" s="31" t="s">
        <v>353</v>
      </c>
      <c r="J69" s="26">
        <f t="shared" si="23"/>
        <v>100</v>
      </c>
      <c r="K69" s="26">
        <f t="shared" si="24"/>
        <v>100</v>
      </c>
      <c r="L69" s="26">
        <v>100</v>
      </c>
      <c r="M69" s="26">
        <v>0</v>
      </c>
      <c r="N69" s="44">
        <v>41</v>
      </c>
      <c r="O69" s="44">
        <v>177</v>
      </c>
      <c r="P69" s="44">
        <v>0</v>
      </c>
      <c r="Q69" s="44">
        <v>0</v>
      </c>
      <c r="R69" s="53" t="s">
        <v>354</v>
      </c>
      <c r="S69" s="26" t="s">
        <v>5</v>
      </c>
      <c r="T69" s="26" t="s">
        <v>123</v>
      </c>
      <c r="U69" s="26" t="s">
        <v>2</v>
      </c>
      <c r="V69" s="26" t="s">
        <v>5</v>
      </c>
      <c r="W69" s="26" t="s">
        <v>5</v>
      </c>
      <c r="X69" s="26" t="s">
        <v>5</v>
      </c>
      <c r="Y69" s="26" t="s">
        <v>2</v>
      </c>
      <c r="Z69" s="35"/>
    </row>
    <row r="70" s="9" customFormat="1" ht="63.75" spans="1:26">
      <c r="A70" s="21">
        <f t="shared" ref="A70:A103" si="25">ROW()-5</f>
        <v>65</v>
      </c>
      <c r="B70" s="35" t="s">
        <v>112</v>
      </c>
      <c r="C70" s="25" t="s">
        <v>313</v>
      </c>
      <c r="D70" s="25" t="s">
        <v>339</v>
      </c>
      <c r="E70" s="26" t="s">
        <v>15</v>
      </c>
      <c r="F70" s="27" t="s">
        <v>355</v>
      </c>
      <c r="G70" s="25" t="s">
        <v>116</v>
      </c>
      <c r="H70" s="26" t="s">
        <v>1</v>
      </c>
      <c r="I70" s="31" t="s">
        <v>356</v>
      </c>
      <c r="J70" s="26">
        <f t="shared" si="23"/>
        <v>30</v>
      </c>
      <c r="K70" s="26">
        <f t="shared" si="24"/>
        <v>30</v>
      </c>
      <c r="L70" s="26">
        <v>30</v>
      </c>
      <c r="M70" s="26">
        <v>0</v>
      </c>
      <c r="N70" s="44">
        <v>21</v>
      </c>
      <c r="O70" s="44">
        <v>81</v>
      </c>
      <c r="P70" s="44">
        <v>1</v>
      </c>
      <c r="Q70" s="44">
        <v>3</v>
      </c>
      <c r="R70" s="53" t="s">
        <v>357</v>
      </c>
      <c r="S70" s="26" t="s">
        <v>5</v>
      </c>
      <c r="T70" s="25" t="s">
        <v>162</v>
      </c>
      <c r="U70" s="26" t="s">
        <v>2</v>
      </c>
      <c r="V70" s="26" t="s">
        <v>5</v>
      </c>
      <c r="W70" s="26" t="s">
        <v>5</v>
      </c>
      <c r="X70" s="26" t="s">
        <v>5</v>
      </c>
      <c r="Y70" s="26" t="s">
        <v>2</v>
      </c>
      <c r="Z70" s="35"/>
    </row>
    <row r="71" s="7" customFormat="1" ht="26" customHeight="1" spans="1:26">
      <c r="A71" s="21">
        <f t="shared" si="25"/>
        <v>66</v>
      </c>
      <c r="B71" s="23"/>
      <c r="C71" s="23" t="s">
        <v>358</v>
      </c>
      <c r="D71" s="23"/>
      <c r="E71" s="34"/>
      <c r="F71" s="24">
        <f>COUNTA(F72:F78)</f>
        <v>7</v>
      </c>
      <c r="G71" s="23"/>
      <c r="H71" s="34"/>
      <c r="I71" s="48"/>
      <c r="J71" s="42">
        <f t="shared" ref="J71:Q71" si="26">SUBTOTAL(109,J72:J78)</f>
        <v>774.4</v>
      </c>
      <c r="K71" s="42">
        <f t="shared" si="26"/>
        <v>774.4</v>
      </c>
      <c r="L71" s="42">
        <f t="shared" si="26"/>
        <v>774.4</v>
      </c>
      <c r="M71" s="42">
        <f t="shared" si="26"/>
        <v>0</v>
      </c>
      <c r="N71" s="22">
        <f t="shared" si="26"/>
        <v>1531</v>
      </c>
      <c r="O71" s="22">
        <f t="shared" si="26"/>
        <v>5081</v>
      </c>
      <c r="P71" s="22">
        <f t="shared" si="26"/>
        <v>166</v>
      </c>
      <c r="Q71" s="22">
        <f t="shared" si="26"/>
        <v>590</v>
      </c>
      <c r="R71" s="48"/>
      <c r="S71" s="34"/>
      <c r="T71" s="23"/>
      <c r="U71" s="23"/>
      <c r="V71" s="23"/>
      <c r="W71" s="23"/>
      <c r="X71" s="23"/>
      <c r="Y71" s="23"/>
      <c r="Z71" s="23"/>
    </row>
    <row r="72" s="6" customFormat="1" ht="51" spans="1:26">
      <c r="A72" s="21">
        <f t="shared" si="25"/>
        <v>67</v>
      </c>
      <c r="B72" s="21" t="s">
        <v>112</v>
      </c>
      <c r="C72" s="21" t="s">
        <v>358</v>
      </c>
      <c r="D72" s="21" t="s">
        <v>359</v>
      </c>
      <c r="E72" s="30" t="s">
        <v>3</v>
      </c>
      <c r="F72" s="31" t="s">
        <v>360</v>
      </c>
      <c r="G72" s="21" t="s">
        <v>116</v>
      </c>
      <c r="H72" s="30" t="s">
        <v>1</v>
      </c>
      <c r="I72" s="31" t="s">
        <v>361</v>
      </c>
      <c r="J72" s="26">
        <f t="shared" ref="J72:J78" si="27">K72</f>
        <v>350</v>
      </c>
      <c r="K72" s="26">
        <f t="shared" ref="K72:K78" si="28">SUM(L72:M72)</f>
        <v>350</v>
      </c>
      <c r="L72" s="26">
        <v>350</v>
      </c>
      <c r="M72" s="26">
        <v>0</v>
      </c>
      <c r="N72" s="44">
        <v>576</v>
      </c>
      <c r="O72" s="44">
        <v>1680</v>
      </c>
      <c r="P72" s="44">
        <v>25</v>
      </c>
      <c r="Q72" s="44">
        <v>94</v>
      </c>
      <c r="R72" s="31" t="s">
        <v>362</v>
      </c>
      <c r="S72" s="30" t="s">
        <v>5</v>
      </c>
      <c r="T72" s="21" t="s">
        <v>162</v>
      </c>
      <c r="U72" s="21" t="s">
        <v>2</v>
      </c>
      <c r="V72" s="21" t="s">
        <v>5</v>
      </c>
      <c r="W72" s="21" t="s">
        <v>5</v>
      </c>
      <c r="X72" s="21" t="s">
        <v>2</v>
      </c>
      <c r="Y72" s="21" t="s">
        <v>2</v>
      </c>
      <c r="Z72" s="21"/>
    </row>
    <row r="73" s="6" customFormat="1" ht="38.25" spans="1:26">
      <c r="A73" s="21">
        <f t="shared" si="25"/>
        <v>68</v>
      </c>
      <c r="B73" s="21" t="s">
        <v>112</v>
      </c>
      <c r="C73" s="21" t="s">
        <v>358</v>
      </c>
      <c r="D73" s="21" t="s">
        <v>363</v>
      </c>
      <c r="E73" s="30" t="s">
        <v>30</v>
      </c>
      <c r="F73" s="31" t="s">
        <v>364</v>
      </c>
      <c r="G73" s="21" t="s">
        <v>116</v>
      </c>
      <c r="H73" s="30" t="s">
        <v>1</v>
      </c>
      <c r="I73" s="31" t="s">
        <v>365</v>
      </c>
      <c r="J73" s="26">
        <f t="shared" si="27"/>
        <v>55</v>
      </c>
      <c r="K73" s="26">
        <f t="shared" si="28"/>
        <v>55</v>
      </c>
      <c r="L73" s="26">
        <v>55</v>
      </c>
      <c r="M73" s="26">
        <v>0</v>
      </c>
      <c r="N73" s="44">
        <v>830</v>
      </c>
      <c r="O73" s="44">
        <v>2987</v>
      </c>
      <c r="P73" s="44">
        <v>127</v>
      </c>
      <c r="Q73" s="44">
        <v>446</v>
      </c>
      <c r="R73" s="31" t="s">
        <v>366</v>
      </c>
      <c r="S73" s="30" t="s">
        <v>5</v>
      </c>
      <c r="T73" s="21" t="s">
        <v>162</v>
      </c>
      <c r="U73" s="21" t="s">
        <v>7</v>
      </c>
      <c r="V73" s="21" t="s">
        <v>5</v>
      </c>
      <c r="W73" s="21" t="s">
        <v>5</v>
      </c>
      <c r="X73" s="21" t="s">
        <v>2</v>
      </c>
      <c r="Y73" s="21" t="s">
        <v>2</v>
      </c>
      <c r="Z73" s="21"/>
    </row>
    <row r="74" s="6" customFormat="1" ht="38.25" spans="1:26">
      <c r="A74" s="21">
        <f t="shared" si="25"/>
        <v>69</v>
      </c>
      <c r="B74" s="21" t="s">
        <v>112</v>
      </c>
      <c r="C74" s="21" t="s">
        <v>358</v>
      </c>
      <c r="D74" s="21" t="s">
        <v>367</v>
      </c>
      <c r="E74" s="30" t="s">
        <v>30</v>
      </c>
      <c r="F74" s="31" t="s">
        <v>368</v>
      </c>
      <c r="G74" s="21" t="s">
        <v>116</v>
      </c>
      <c r="H74" s="30" t="s">
        <v>1</v>
      </c>
      <c r="I74" s="31" t="s">
        <v>369</v>
      </c>
      <c r="J74" s="26">
        <f t="shared" si="27"/>
        <v>100</v>
      </c>
      <c r="K74" s="26">
        <f t="shared" si="28"/>
        <v>100</v>
      </c>
      <c r="L74" s="26">
        <v>100</v>
      </c>
      <c r="M74" s="26">
        <v>0</v>
      </c>
      <c r="N74" s="44" t="s">
        <v>370</v>
      </c>
      <c r="O74" s="44" t="s">
        <v>371</v>
      </c>
      <c r="P74" s="44" t="s">
        <v>372</v>
      </c>
      <c r="Q74" s="44" t="s">
        <v>373</v>
      </c>
      <c r="R74" s="31" t="s">
        <v>374</v>
      </c>
      <c r="S74" s="30" t="s">
        <v>5</v>
      </c>
      <c r="T74" s="21" t="s">
        <v>162</v>
      </c>
      <c r="U74" s="21" t="s">
        <v>2</v>
      </c>
      <c r="V74" s="21" t="s">
        <v>5</v>
      </c>
      <c r="W74" s="21" t="s">
        <v>5</v>
      </c>
      <c r="X74" s="21" t="s">
        <v>2</v>
      </c>
      <c r="Y74" s="21" t="s">
        <v>2</v>
      </c>
      <c r="Z74" s="21"/>
    </row>
    <row r="75" s="6" customFormat="1" ht="76.5" spans="1:26">
      <c r="A75" s="21">
        <f t="shared" si="25"/>
        <v>70</v>
      </c>
      <c r="B75" s="21" t="s">
        <v>112</v>
      </c>
      <c r="C75" s="21" t="s">
        <v>358</v>
      </c>
      <c r="D75" s="21" t="s">
        <v>375</v>
      </c>
      <c r="E75" s="30" t="s">
        <v>6</v>
      </c>
      <c r="F75" s="31" t="s">
        <v>376</v>
      </c>
      <c r="G75" s="21" t="s">
        <v>116</v>
      </c>
      <c r="H75" s="30" t="s">
        <v>1</v>
      </c>
      <c r="I75" s="31" t="s">
        <v>377</v>
      </c>
      <c r="J75" s="26">
        <f t="shared" si="27"/>
        <v>39.4</v>
      </c>
      <c r="K75" s="26">
        <f t="shared" si="28"/>
        <v>39.4</v>
      </c>
      <c r="L75" s="26">
        <v>39.4</v>
      </c>
      <c r="M75" s="26">
        <v>0</v>
      </c>
      <c r="N75" s="44" t="s">
        <v>378</v>
      </c>
      <c r="O75" s="44" t="s">
        <v>379</v>
      </c>
      <c r="P75" s="44">
        <v>12</v>
      </c>
      <c r="Q75" s="44">
        <v>43</v>
      </c>
      <c r="R75" s="31" t="s">
        <v>380</v>
      </c>
      <c r="S75" s="30" t="s">
        <v>5</v>
      </c>
      <c r="T75" s="21" t="s">
        <v>381</v>
      </c>
      <c r="U75" s="21" t="s">
        <v>2</v>
      </c>
      <c r="V75" s="21" t="s">
        <v>5</v>
      </c>
      <c r="W75" s="21" t="s">
        <v>5</v>
      </c>
      <c r="X75" s="21" t="s">
        <v>2</v>
      </c>
      <c r="Y75" s="26" t="s">
        <v>2</v>
      </c>
      <c r="Z75" s="21"/>
    </row>
    <row r="76" s="8" customFormat="1" ht="89.25" spans="1:26">
      <c r="A76" s="21">
        <f t="shared" si="25"/>
        <v>71</v>
      </c>
      <c r="B76" s="35" t="s">
        <v>112</v>
      </c>
      <c r="C76" s="35" t="s">
        <v>358</v>
      </c>
      <c r="D76" s="35" t="s">
        <v>359</v>
      </c>
      <c r="E76" s="30" t="s">
        <v>53</v>
      </c>
      <c r="F76" s="31" t="s">
        <v>382</v>
      </c>
      <c r="G76" s="25" t="s">
        <v>116</v>
      </c>
      <c r="H76" s="36" t="s">
        <v>1</v>
      </c>
      <c r="I76" s="31" t="s">
        <v>383</v>
      </c>
      <c r="J76" s="26">
        <f t="shared" si="27"/>
        <v>30</v>
      </c>
      <c r="K76" s="26">
        <f t="shared" si="28"/>
        <v>30</v>
      </c>
      <c r="L76" s="49">
        <v>30</v>
      </c>
      <c r="M76" s="26">
        <v>0</v>
      </c>
      <c r="N76" s="50">
        <v>37</v>
      </c>
      <c r="O76" s="50">
        <v>157</v>
      </c>
      <c r="P76" s="50">
        <v>1</v>
      </c>
      <c r="Q76" s="50">
        <v>4</v>
      </c>
      <c r="R76" s="30" t="s">
        <v>384</v>
      </c>
      <c r="S76" s="26" t="s">
        <v>5</v>
      </c>
      <c r="T76" s="25" t="s">
        <v>162</v>
      </c>
      <c r="U76" s="35" t="s">
        <v>2</v>
      </c>
      <c r="V76" s="35" t="s">
        <v>5</v>
      </c>
      <c r="W76" s="35" t="s">
        <v>5</v>
      </c>
      <c r="X76" s="35" t="s">
        <v>5</v>
      </c>
      <c r="Y76" s="26" t="s">
        <v>2</v>
      </c>
      <c r="Z76" s="35"/>
    </row>
    <row r="77" s="8" customFormat="1" ht="114.75" spans="1:26">
      <c r="A77" s="21">
        <f t="shared" si="25"/>
        <v>72</v>
      </c>
      <c r="B77" s="35" t="s">
        <v>112</v>
      </c>
      <c r="C77" s="35" t="s">
        <v>358</v>
      </c>
      <c r="D77" s="35" t="s">
        <v>385</v>
      </c>
      <c r="E77" s="30" t="s">
        <v>53</v>
      </c>
      <c r="F77" s="31" t="s">
        <v>386</v>
      </c>
      <c r="G77" s="25" t="s">
        <v>116</v>
      </c>
      <c r="H77" s="36" t="s">
        <v>1</v>
      </c>
      <c r="I77" s="31" t="s">
        <v>387</v>
      </c>
      <c r="J77" s="26">
        <f t="shared" si="27"/>
        <v>100</v>
      </c>
      <c r="K77" s="26">
        <f t="shared" si="28"/>
        <v>100</v>
      </c>
      <c r="L77" s="49">
        <v>100</v>
      </c>
      <c r="M77" s="26">
        <v>0</v>
      </c>
      <c r="N77" s="50">
        <v>23</v>
      </c>
      <c r="O77" s="50" t="s">
        <v>388</v>
      </c>
      <c r="P77" s="50" t="s">
        <v>389</v>
      </c>
      <c r="Q77" s="50" t="s">
        <v>389</v>
      </c>
      <c r="R77" s="30" t="s">
        <v>390</v>
      </c>
      <c r="S77" s="26" t="s">
        <v>5</v>
      </c>
      <c r="T77" s="25" t="s">
        <v>162</v>
      </c>
      <c r="U77" s="35" t="s">
        <v>2</v>
      </c>
      <c r="V77" s="35" t="s">
        <v>5</v>
      </c>
      <c r="W77" s="35" t="s">
        <v>5</v>
      </c>
      <c r="X77" s="35" t="s">
        <v>5</v>
      </c>
      <c r="Y77" s="26" t="s">
        <v>2</v>
      </c>
      <c r="Z77" s="35"/>
    </row>
    <row r="78" s="8" customFormat="1" ht="127.5" spans="1:26">
      <c r="A78" s="21">
        <f t="shared" si="25"/>
        <v>73</v>
      </c>
      <c r="B78" s="35" t="s">
        <v>112</v>
      </c>
      <c r="C78" s="35" t="s">
        <v>358</v>
      </c>
      <c r="D78" s="35" t="s">
        <v>385</v>
      </c>
      <c r="E78" s="30" t="s">
        <v>13</v>
      </c>
      <c r="F78" s="55" t="s">
        <v>391</v>
      </c>
      <c r="G78" s="25" t="s">
        <v>116</v>
      </c>
      <c r="H78" s="36" t="s">
        <v>1</v>
      </c>
      <c r="I78" s="29" t="s">
        <v>392</v>
      </c>
      <c r="J78" s="26">
        <f t="shared" si="27"/>
        <v>100</v>
      </c>
      <c r="K78" s="26">
        <f t="shared" si="28"/>
        <v>100</v>
      </c>
      <c r="L78" s="49">
        <v>100</v>
      </c>
      <c r="M78" s="26">
        <v>0</v>
      </c>
      <c r="N78" s="50">
        <v>65</v>
      </c>
      <c r="O78" s="50">
        <v>257</v>
      </c>
      <c r="P78" s="50">
        <v>1</v>
      </c>
      <c r="Q78" s="50">
        <v>3</v>
      </c>
      <c r="R78" s="29" t="s">
        <v>393</v>
      </c>
      <c r="S78" s="26" t="s">
        <v>5</v>
      </c>
      <c r="T78" s="35" t="s">
        <v>162</v>
      </c>
      <c r="U78" s="35" t="s">
        <v>2</v>
      </c>
      <c r="V78" s="35" t="s">
        <v>5</v>
      </c>
      <c r="W78" s="35" t="s">
        <v>5</v>
      </c>
      <c r="X78" s="35" t="s">
        <v>5</v>
      </c>
      <c r="Y78" s="26" t="s">
        <v>2</v>
      </c>
      <c r="Z78" s="35"/>
    </row>
    <row r="79" s="7" customFormat="1" ht="26" customHeight="1" spans="1:26">
      <c r="A79" s="21">
        <f t="shared" si="25"/>
        <v>74</v>
      </c>
      <c r="B79" s="23"/>
      <c r="C79" s="23" t="s">
        <v>394</v>
      </c>
      <c r="D79" s="23"/>
      <c r="E79" s="34"/>
      <c r="F79" s="24">
        <f>COUNTA(F80:F87)</f>
        <v>8</v>
      </c>
      <c r="G79" s="23"/>
      <c r="H79" s="34"/>
      <c r="I79" s="48"/>
      <c r="J79" s="42">
        <f t="shared" ref="J79:Q79" si="29">SUBTOTAL(109,J80:J87)</f>
        <v>1500</v>
      </c>
      <c r="K79" s="42">
        <f t="shared" si="29"/>
        <v>1500</v>
      </c>
      <c r="L79" s="42">
        <f t="shared" si="29"/>
        <v>1500</v>
      </c>
      <c r="M79" s="42">
        <f t="shared" si="29"/>
        <v>0</v>
      </c>
      <c r="N79" s="22">
        <f t="shared" si="29"/>
        <v>4309</v>
      </c>
      <c r="O79" s="22">
        <f t="shared" si="29"/>
        <v>16962</v>
      </c>
      <c r="P79" s="22">
        <f t="shared" si="29"/>
        <v>969</v>
      </c>
      <c r="Q79" s="22">
        <f t="shared" si="29"/>
        <v>3648</v>
      </c>
      <c r="R79" s="48"/>
      <c r="S79" s="34"/>
      <c r="T79" s="23"/>
      <c r="U79" s="23"/>
      <c r="V79" s="23"/>
      <c r="W79" s="23"/>
      <c r="X79" s="23"/>
      <c r="Y79" s="23"/>
      <c r="Z79" s="23"/>
    </row>
    <row r="80" ht="51" spans="1:26">
      <c r="A80" s="21">
        <f t="shared" si="25"/>
        <v>75</v>
      </c>
      <c r="B80" s="21" t="s">
        <v>112</v>
      </c>
      <c r="C80" s="21" t="s">
        <v>394</v>
      </c>
      <c r="D80" s="21" t="s">
        <v>395</v>
      </c>
      <c r="E80" s="30" t="s">
        <v>26</v>
      </c>
      <c r="F80" s="31" t="s">
        <v>396</v>
      </c>
      <c r="G80" s="21" t="s">
        <v>116</v>
      </c>
      <c r="H80" s="30" t="s">
        <v>1</v>
      </c>
      <c r="I80" s="31" t="s">
        <v>397</v>
      </c>
      <c r="J80" s="26">
        <f t="shared" ref="J80:J87" si="30">K80</f>
        <v>520</v>
      </c>
      <c r="K80" s="26">
        <f t="shared" ref="K80:K87" si="31">SUM(L80:M80)</f>
        <v>520</v>
      </c>
      <c r="L80" s="26">
        <v>520</v>
      </c>
      <c r="M80" s="26">
        <v>0</v>
      </c>
      <c r="N80" s="44">
        <v>892</v>
      </c>
      <c r="O80" s="44">
        <v>3640</v>
      </c>
      <c r="P80" s="44">
        <v>149</v>
      </c>
      <c r="Q80" s="44">
        <v>609</v>
      </c>
      <c r="R80" s="31" t="s">
        <v>398</v>
      </c>
      <c r="S80" s="30" t="s">
        <v>5</v>
      </c>
      <c r="T80" s="21" t="s">
        <v>278</v>
      </c>
      <c r="U80" s="21" t="s">
        <v>2</v>
      </c>
      <c r="V80" s="21" t="s">
        <v>5</v>
      </c>
      <c r="W80" s="21" t="s">
        <v>5</v>
      </c>
      <c r="X80" s="21" t="s">
        <v>2</v>
      </c>
      <c r="Y80" s="21" t="s">
        <v>2</v>
      </c>
      <c r="Z80" s="21"/>
    </row>
    <row r="81" ht="102" spans="1:26">
      <c r="A81" s="21">
        <f t="shared" si="25"/>
        <v>76</v>
      </c>
      <c r="B81" s="21" t="s">
        <v>112</v>
      </c>
      <c r="C81" s="21" t="s">
        <v>394</v>
      </c>
      <c r="D81" s="21" t="s">
        <v>395</v>
      </c>
      <c r="E81" s="30" t="s">
        <v>6</v>
      </c>
      <c r="F81" s="31" t="s">
        <v>399</v>
      </c>
      <c r="G81" s="21" t="s">
        <v>116</v>
      </c>
      <c r="H81" s="30" t="s">
        <v>1</v>
      </c>
      <c r="I81" s="31" t="s">
        <v>400</v>
      </c>
      <c r="J81" s="26">
        <f t="shared" si="30"/>
        <v>500</v>
      </c>
      <c r="K81" s="26">
        <f t="shared" si="31"/>
        <v>500</v>
      </c>
      <c r="L81" s="26">
        <v>500</v>
      </c>
      <c r="M81" s="26">
        <v>0</v>
      </c>
      <c r="N81" s="44">
        <v>892</v>
      </c>
      <c r="O81" s="44">
        <v>3640</v>
      </c>
      <c r="P81" s="44">
        <v>149</v>
      </c>
      <c r="Q81" s="44">
        <v>609</v>
      </c>
      <c r="R81" s="31" t="s">
        <v>401</v>
      </c>
      <c r="S81" s="30" t="s">
        <v>5</v>
      </c>
      <c r="T81" s="21" t="s">
        <v>157</v>
      </c>
      <c r="U81" s="21" t="s">
        <v>2</v>
      </c>
      <c r="V81" s="21" t="s">
        <v>5</v>
      </c>
      <c r="W81" s="21" t="s">
        <v>5</v>
      </c>
      <c r="X81" s="21" t="s">
        <v>2</v>
      </c>
      <c r="Y81" s="21" t="s">
        <v>2</v>
      </c>
      <c r="Z81" s="21"/>
    </row>
    <row r="82" ht="63.75" spans="1:26">
      <c r="A82" s="21">
        <f t="shared" si="25"/>
        <v>77</v>
      </c>
      <c r="B82" s="21" t="s">
        <v>112</v>
      </c>
      <c r="C82" s="21" t="s">
        <v>394</v>
      </c>
      <c r="D82" s="21" t="s">
        <v>402</v>
      </c>
      <c r="E82" s="30" t="s">
        <v>30</v>
      </c>
      <c r="F82" s="31" t="s">
        <v>403</v>
      </c>
      <c r="G82" s="21" t="s">
        <v>116</v>
      </c>
      <c r="H82" s="30" t="s">
        <v>1</v>
      </c>
      <c r="I82" s="31" t="s">
        <v>404</v>
      </c>
      <c r="J82" s="26">
        <f t="shared" si="30"/>
        <v>70</v>
      </c>
      <c r="K82" s="26">
        <f t="shared" si="31"/>
        <v>70</v>
      </c>
      <c r="L82" s="26">
        <v>70</v>
      </c>
      <c r="M82" s="26">
        <v>0</v>
      </c>
      <c r="N82" s="44">
        <v>376</v>
      </c>
      <c r="O82" s="44">
        <v>1504</v>
      </c>
      <c r="P82" s="44">
        <v>127</v>
      </c>
      <c r="Q82" s="44">
        <v>509</v>
      </c>
      <c r="R82" s="31" t="s">
        <v>405</v>
      </c>
      <c r="S82" s="30" t="s">
        <v>5</v>
      </c>
      <c r="T82" s="21" t="s">
        <v>157</v>
      </c>
      <c r="U82" s="21" t="s">
        <v>7</v>
      </c>
      <c r="V82" s="21" t="s">
        <v>5</v>
      </c>
      <c r="W82" s="21" t="s">
        <v>2</v>
      </c>
      <c r="X82" s="21" t="s">
        <v>5</v>
      </c>
      <c r="Y82" s="21" t="s">
        <v>2</v>
      </c>
      <c r="Z82" s="21"/>
    </row>
    <row r="83" ht="38.25" spans="1:26">
      <c r="A83" s="21">
        <f t="shared" si="25"/>
        <v>78</v>
      </c>
      <c r="B83" s="21" t="s">
        <v>112</v>
      </c>
      <c r="C83" s="21" t="s">
        <v>394</v>
      </c>
      <c r="D83" s="21" t="s">
        <v>406</v>
      </c>
      <c r="E83" s="30" t="s">
        <v>30</v>
      </c>
      <c r="F83" s="31" t="s">
        <v>407</v>
      </c>
      <c r="G83" s="21" t="s">
        <v>116</v>
      </c>
      <c r="H83" s="30" t="s">
        <v>4</v>
      </c>
      <c r="I83" s="31" t="s">
        <v>408</v>
      </c>
      <c r="J83" s="26">
        <f t="shared" si="30"/>
        <v>100</v>
      </c>
      <c r="K83" s="26">
        <f t="shared" si="31"/>
        <v>100</v>
      </c>
      <c r="L83" s="26">
        <v>100</v>
      </c>
      <c r="M83" s="26">
        <v>0</v>
      </c>
      <c r="N83" s="44">
        <v>339</v>
      </c>
      <c r="O83" s="44">
        <v>1201</v>
      </c>
      <c r="P83" s="44">
        <v>103</v>
      </c>
      <c r="Q83" s="44">
        <v>342</v>
      </c>
      <c r="R83" s="31" t="s">
        <v>409</v>
      </c>
      <c r="S83" s="30" t="s">
        <v>5</v>
      </c>
      <c r="T83" s="21" t="s">
        <v>162</v>
      </c>
      <c r="U83" s="21" t="s">
        <v>2</v>
      </c>
      <c r="V83" s="21" t="s">
        <v>5</v>
      </c>
      <c r="W83" s="21" t="s">
        <v>2</v>
      </c>
      <c r="X83" s="21" t="s">
        <v>5</v>
      </c>
      <c r="Y83" s="21" t="s">
        <v>2</v>
      </c>
      <c r="Z83" s="21"/>
    </row>
    <row r="84" ht="127.5" spans="1:26">
      <c r="A84" s="21">
        <f t="shared" si="25"/>
        <v>79</v>
      </c>
      <c r="B84" s="21" t="s">
        <v>112</v>
      </c>
      <c r="C84" s="21" t="s">
        <v>394</v>
      </c>
      <c r="D84" s="21" t="s">
        <v>406</v>
      </c>
      <c r="E84" s="30" t="s">
        <v>15</v>
      </c>
      <c r="F84" s="31" t="s">
        <v>410</v>
      </c>
      <c r="G84" s="21" t="s">
        <v>116</v>
      </c>
      <c r="H84" s="30" t="s">
        <v>1</v>
      </c>
      <c r="I84" s="31" t="s">
        <v>411</v>
      </c>
      <c r="J84" s="26">
        <f t="shared" si="30"/>
        <v>100</v>
      </c>
      <c r="K84" s="26">
        <f t="shared" si="31"/>
        <v>100</v>
      </c>
      <c r="L84" s="26">
        <v>100</v>
      </c>
      <c r="M84" s="26">
        <v>0</v>
      </c>
      <c r="N84" s="44">
        <v>482</v>
      </c>
      <c r="O84" s="44">
        <v>1704</v>
      </c>
      <c r="P84" s="44">
        <v>103</v>
      </c>
      <c r="Q84" s="44">
        <v>346</v>
      </c>
      <c r="R84" s="31" t="s">
        <v>412</v>
      </c>
      <c r="S84" s="30" t="s">
        <v>5</v>
      </c>
      <c r="T84" s="25" t="s">
        <v>162</v>
      </c>
      <c r="U84" s="21" t="s">
        <v>2</v>
      </c>
      <c r="V84" s="21" t="s">
        <v>5</v>
      </c>
      <c r="W84" s="21" t="s">
        <v>5</v>
      </c>
      <c r="X84" s="21" t="s">
        <v>5</v>
      </c>
      <c r="Y84" s="26" t="s">
        <v>2</v>
      </c>
      <c r="Z84" s="21"/>
    </row>
    <row r="85" ht="63.75" spans="1:26">
      <c r="A85" s="21">
        <f t="shared" si="25"/>
        <v>80</v>
      </c>
      <c r="B85" s="21" t="s">
        <v>112</v>
      </c>
      <c r="C85" s="21" t="s">
        <v>394</v>
      </c>
      <c r="D85" s="21" t="s">
        <v>413</v>
      </c>
      <c r="E85" s="33" t="s">
        <v>15</v>
      </c>
      <c r="F85" s="31" t="s">
        <v>414</v>
      </c>
      <c r="G85" s="21" t="s">
        <v>116</v>
      </c>
      <c r="H85" s="30" t="s">
        <v>1</v>
      </c>
      <c r="I85" s="31" t="s">
        <v>415</v>
      </c>
      <c r="J85" s="26">
        <f t="shared" si="30"/>
        <v>100</v>
      </c>
      <c r="K85" s="26">
        <f t="shared" si="31"/>
        <v>100</v>
      </c>
      <c r="L85" s="26">
        <v>100</v>
      </c>
      <c r="M85" s="26">
        <v>0</v>
      </c>
      <c r="N85" s="44">
        <v>27</v>
      </c>
      <c r="O85" s="44">
        <v>114</v>
      </c>
      <c r="P85" s="44">
        <v>93</v>
      </c>
      <c r="Q85" s="44">
        <v>300</v>
      </c>
      <c r="R85" s="31" t="s">
        <v>416</v>
      </c>
      <c r="S85" s="30" t="s">
        <v>5</v>
      </c>
      <c r="T85" s="21" t="s">
        <v>162</v>
      </c>
      <c r="U85" s="21" t="s">
        <v>2</v>
      </c>
      <c r="V85" s="21" t="s">
        <v>5</v>
      </c>
      <c r="W85" s="21" t="s">
        <v>5</v>
      </c>
      <c r="X85" s="21" t="s">
        <v>5</v>
      </c>
      <c r="Y85" s="26" t="s">
        <v>2</v>
      </c>
      <c r="Z85" s="21"/>
    </row>
    <row r="86" ht="102" spans="1:26">
      <c r="A86" s="21">
        <f t="shared" si="25"/>
        <v>81</v>
      </c>
      <c r="B86" s="21" t="s">
        <v>112</v>
      </c>
      <c r="C86" s="21" t="s">
        <v>394</v>
      </c>
      <c r="D86" s="21" t="s">
        <v>395</v>
      </c>
      <c r="E86" s="30" t="s">
        <v>53</v>
      </c>
      <c r="F86" s="31" t="s">
        <v>417</v>
      </c>
      <c r="G86" s="21" t="s">
        <v>116</v>
      </c>
      <c r="H86" s="30" t="s">
        <v>1</v>
      </c>
      <c r="I86" s="31" t="s">
        <v>418</v>
      </c>
      <c r="J86" s="26">
        <f t="shared" si="30"/>
        <v>30</v>
      </c>
      <c r="K86" s="26">
        <f t="shared" si="31"/>
        <v>30</v>
      </c>
      <c r="L86" s="26">
        <v>30</v>
      </c>
      <c r="M86" s="26">
        <v>0</v>
      </c>
      <c r="N86" s="44">
        <v>892</v>
      </c>
      <c r="O86" s="44">
        <v>3650</v>
      </c>
      <c r="P86" s="44">
        <v>149</v>
      </c>
      <c r="Q86" s="44">
        <v>609</v>
      </c>
      <c r="R86" s="31" t="s">
        <v>419</v>
      </c>
      <c r="S86" s="30" t="s">
        <v>5</v>
      </c>
      <c r="T86" s="21" t="s">
        <v>420</v>
      </c>
      <c r="U86" s="21" t="s">
        <v>2</v>
      </c>
      <c r="V86" s="21" t="s">
        <v>5</v>
      </c>
      <c r="W86" s="21" t="s">
        <v>5</v>
      </c>
      <c r="X86" s="21" t="s">
        <v>2</v>
      </c>
      <c r="Y86" s="26" t="s">
        <v>2</v>
      </c>
      <c r="Z86" s="21"/>
    </row>
    <row r="87" ht="51" spans="1:26">
      <c r="A87" s="21">
        <f t="shared" si="25"/>
        <v>82</v>
      </c>
      <c r="B87" s="21" t="s">
        <v>112</v>
      </c>
      <c r="C87" s="21" t="s">
        <v>394</v>
      </c>
      <c r="D87" s="21" t="s">
        <v>395</v>
      </c>
      <c r="E87" s="30" t="s">
        <v>26</v>
      </c>
      <c r="F87" s="31" t="s">
        <v>421</v>
      </c>
      <c r="G87" s="21" t="s">
        <v>116</v>
      </c>
      <c r="H87" s="30" t="s">
        <v>1</v>
      </c>
      <c r="I87" s="31" t="s">
        <v>422</v>
      </c>
      <c r="J87" s="26">
        <f t="shared" si="30"/>
        <v>80</v>
      </c>
      <c r="K87" s="26">
        <f t="shared" si="31"/>
        <v>80</v>
      </c>
      <c r="L87" s="26">
        <v>80</v>
      </c>
      <c r="M87" s="26">
        <v>0</v>
      </c>
      <c r="N87" s="44">
        <v>409</v>
      </c>
      <c r="O87" s="44">
        <v>1509</v>
      </c>
      <c r="P87" s="44">
        <v>96</v>
      </c>
      <c r="Q87" s="44">
        <v>324</v>
      </c>
      <c r="R87" s="31" t="s">
        <v>423</v>
      </c>
      <c r="S87" s="30" t="s">
        <v>5</v>
      </c>
      <c r="T87" s="21" t="s">
        <v>157</v>
      </c>
      <c r="U87" s="21" t="s">
        <v>2</v>
      </c>
      <c r="V87" s="21" t="s">
        <v>5</v>
      </c>
      <c r="W87" s="21" t="s">
        <v>5</v>
      </c>
      <c r="X87" s="21" t="s">
        <v>2</v>
      </c>
      <c r="Y87" s="21" t="s">
        <v>2</v>
      </c>
      <c r="Z87" s="21"/>
    </row>
    <row r="88" s="7" customFormat="1" ht="26" customHeight="1" spans="1:26">
      <c r="A88" s="21">
        <f t="shared" si="25"/>
        <v>83</v>
      </c>
      <c r="B88" s="23"/>
      <c r="C88" s="23" t="s">
        <v>424</v>
      </c>
      <c r="D88" s="23"/>
      <c r="E88" s="34"/>
      <c r="F88" s="24">
        <f>COUNTA(F89:F94)</f>
        <v>6</v>
      </c>
      <c r="G88" s="23"/>
      <c r="H88" s="34"/>
      <c r="I88" s="48"/>
      <c r="J88" s="42">
        <f t="shared" ref="J88:Q88" si="32">SUBTOTAL(109,J89:J94)</f>
        <v>508.39</v>
      </c>
      <c r="K88" s="42">
        <f t="shared" si="32"/>
        <v>508.39</v>
      </c>
      <c r="L88" s="42">
        <f t="shared" si="32"/>
        <v>508.39</v>
      </c>
      <c r="M88" s="42">
        <f t="shared" si="32"/>
        <v>0</v>
      </c>
      <c r="N88" s="22">
        <f t="shared" si="32"/>
        <v>2445</v>
      </c>
      <c r="O88" s="22">
        <f t="shared" si="32"/>
        <v>8320</v>
      </c>
      <c r="P88" s="22">
        <f t="shared" si="32"/>
        <v>450</v>
      </c>
      <c r="Q88" s="22">
        <f t="shared" si="32"/>
        <v>1535</v>
      </c>
      <c r="R88" s="48"/>
      <c r="S88" s="34"/>
      <c r="T88" s="23"/>
      <c r="U88" s="23"/>
      <c r="V88" s="23"/>
      <c r="W88" s="23"/>
      <c r="X88" s="23"/>
      <c r="Y88" s="23"/>
      <c r="Z88" s="23"/>
    </row>
    <row r="89" s="5" customFormat="1" ht="63.75" spans="1:26">
      <c r="A89" s="21">
        <f t="shared" si="25"/>
        <v>84</v>
      </c>
      <c r="B89" s="21" t="s">
        <v>112</v>
      </c>
      <c r="C89" s="21" t="s">
        <v>424</v>
      </c>
      <c r="D89" s="21" t="s">
        <v>425</v>
      </c>
      <c r="E89" s="21" t="s">
        <v>26</v>
      </c>
      <c r="F89" s="32" t="s">
        <v>426</v>
      </c>
      <c r="G89" s="21" t="s">
        <v>116</v>
      </c>
      <c r="H89" s="21" t="s">
        <v>1</v>
      </c>
      <c r="I89" s="32" t="s">
        <v>427</v>
      </c>
      <c r="J89" s="26">
        <f t="shared" ref="J89:J94" si="33">K89</f>
        <v>82.2</v>
      </c>
      <c r="K89" s="26">
        <f t="shared" ref="K89:K94" si="34">SUM(L89:M89)</f>
        <v>82.2</v>
      </c>
      <c r="L89" s="26">
        <v>82.2</v>
      </c>
      <c r="M89" s="26">
        <v>0</v>
      </c>
      <c r="N89" s="21">
        <v>462</v>
      </c>
      <c r="O89" s="21">
        <v>1379</v>
      </c>
      <c r="P89" s="21">
        <v>58</v>
      </c>
      <c r="Q89" s="21">
        <v>192</v>
      </c>
      <c r="R89" s="32" t="s">
        <v>428</v>
      </c>
      <c r="S89" s="21" t="s">
        <v>5</v>
      </c>
      <c r="T89" s="21" t="s">
        <v>429</v>
      </c>
      <c r="U89" s="21" t="s">
        <v>2</v>
      </c>
      <c r="V89" s="21" t="s">
        <v>5</v>
      </c>
      <c r="W89" s="21" t="s">
        <v>5</v>
      </c>
      <c r="X89" s="21" t="s">
        <v>2</v>
      </c>
      <c r="Y89" s="21" t="s">
        <v>2</v>
      </c>
      <c r="Z89" s="42"/>
    </row>
    <row r="90" s="6" customFormat="1" ht="102" spans="1:26">
      <c r="A90" s="21">
        <f t="shared" si="25"/>
        <v>85</v>
      </c>
      <c r="B90" s="21" t="s">
        <v>112</v>
      </c>
      <c r="C90" s="21" t="s">
        <v>424</v>
      </c>
      <c r="D90" s="21" t="s">
        <v>430</v>
      </c>
      <c r="E90" s="30" t="s">
        <v>19</v>
      </c>
      <c r="F90" s="31" t="s">
        <v>431</v>
      </c>
      <c r="G90" s="21" t="s">
        <v>116</v>
      </c>
      <c r="H90" s="30" t="s">
        <v>4</v>
      </c>
      <c r="I90" s="31" t="s">
        <v>432</v>
      </c>
      <c r="J90" s="26">
        <f t="shared" si="33"/>
        <v>50.48</v>
      </c>
      <c r="K90" s="26">
        <f t="shared" si="34"/>
        <v>50.48</v>
      </c>
      <c r="L90" s="26">
        <v>50.48</v>
      </c>
      <c r="M90" s="26">
        <v>0</v>
      </c>
      <c r="N90" s="44">
        <v>379</v>
      </c>
      <c r="O90" s="44">
        <v>1257</v>
      </c>
      <c r="P90" s="44">
        <v>74</v>
      </c>
      <c r="Q90" s="44">
        <v>261</v>
      </c>
      <c r="R90" s="31" t="s">
        <v>433</v>
      </c>
      <c r="S90" s="26" t="s">
        <v>5</v>
      </c>
      <c r="T90" s="21" t="s">
        <v>162</v>
      </c>
      <c r="U90" s="21" t="s">
        <v>2</v>
      </c>
      <c r="V90" s="21" t="s">
        <v>5</v>
      </c>
      <c r="W90" s="21" t="s">
        <v>5</v>
      </c>
      <c r="X90" s="21" t="s">
        <v>5</v>
      </c>
      <c r="Y90" s="21" t="s">
        <v>2</v>
      </c>
      <c r="Z90" s="21"/>
    </row>
    <row r="91" ht="191.25" spans="1:26">
      <c r="A91" s="21">
        <f t="shared" si="25"/>
        <v>86</v>
      </c>
      <c r="B91" s="21" t="s">
        <v>112</v>
      </c>
      <c r="C91" s="21" t="s">
        <v>424</v>
      </c>
      <c r="D91" s="21" t="s">
        <v>434</v>
      </c>
      <c r="E91" s="30" t="s">
        <v>13</v>
      </c>
      <c r="F91" s="31" t="s">
        <v>435</v>
      </c>
      <c r="G91" s="21" t="s">
        <v>116</v>
      </c>
      <c r="H91" s="30" t="s">
        <v>1</v>
      </c>
      <c r="I91" s="31" t="s">
        <v>436</v>
      </c>
      <c r="J91" s="26">
        <f t="shared" si="33"/>
        <v>107</v>
      </c>
      <c r="K91" s="26">
        <f t="shared" si="34"/>
        <v>107</v>
      </c>
      <c r="L91" s="26">
        <v>107</v>
      </c>
      <c r="M91" s="26">
        <v>0</v>
      </c>
      <c r="N91" s="44">
        <v>260</v>
      </c>
      <c r="O91" s="44">
        <v>985</v>
      </c>
      <c r="P91" s="44">
        <v>62</v>
      </c>
      <c r="Q91" s="44">
        <v>203</v>
      </c>
      <c r="R91" s="31" t="s">
        <v>437</v>
      </c>
      <c r="S91" s="30" t="s">
        <v>5</v>
      </c>
      <c r="T91" s="21" t="s">
        <v>162</v>
      </c>
      <c r="U91" s="21" t="s">
        <v>2</v>
      </c>
      <c r="V91" s="21" t="s">
        <v>5</v>
      </c>
      <c r="W91" s="21" t="s">
        <v>2</v>
      </c>
      <c r="X91" s="21" t="s">
        <v>2</v>
      </c>
      <c r="Y91" s="21" t="s">
        <v>2</v>
      </c>
      <c r="Z91" s="21"/>
    </row>
    <row r="92" ht="38.25" spans="1:26">
      <c r="A92" s="21">
        <f t="shared" si="25"/>
        <v>87</v>
      </c>
      <c r="B92" s="21" t="s">
        <v>112</v>
      </c>
      <c r="C92" s="21" t="s">
        <v>424</v>
      </c>
      <c r="D92" s="21" t="s">
        <v>438</v>
      </c>
      <c r="E92" s="30" t="s">
        <v>13</v>
      </c>
      <c r="F92" s="31" t="s">
        <v>439</v>
      </c>
      <c r="G92" s="21" t="s">
        <v>116</v>
      </c>
      <c r="H92" s="30" t="s">
        <v>1</v>
      </c>
      <c r="I92" s="31" t="s">
        <v>440</v>
      </c>
      <c r="J92" s="26">
        <f t="shared" si="33"/>
        <v>100</v>
      </c>
      <c r="K92" s="26">
        <f t="shared" si="34"/>
        <v>100</v>
      </c>
      <c r="L92" s="26">
        <v>100</v>
      </c>
      <c r="M92" s="26">
        <v>0</v>
      </c>
      <c r="N92" s="44">
        <v>104</v>
      </c>
      <c r="O92" s="44">
        <v>321</v>
      </c>
      <c r="P92" s="44">
        <v>44</v>
      </c>
      <c r="Q92" s="44">
        <v>130</v>
      </c>
      <c r="R92" s="31" t="s">
        <v>441</v>
      </c>
      <c r="S92" s="30" t="s">
        <v>5</v>
      </c>
      <c r="T92" s="21" t="s">
        <v>162</v>
      </c>
      <c r="U92" s="21" t="s">
        <v>2</v>
      </c>
      <c r="V92" s="21" t="s">
        <v>5</v>
      </c>
      <c r="W92" s="21" t="s">
        <v>5</v>
      </c>
      <c r="X92" s="21" t="s">
        <v>2</v>
      </c>
      <c r="Y92" s="21" t="s">
        <v>2</v>
      </c>
      <c r="Z92" s="21"/>
    </row>
    <row r="93" ht="63.75" spans="1:26">
      <c r="A93" s="21">
        <f t="shared" si="25"/>
        <v>88</v>
      </c>
      <c r="B93" s="21" t="s">
        <v>112</v>
      </c>
      <c r="C93" s="21" t="s">
        <v>424</v>
      </c>
      <c r="D93" s="21" t="s">
        <v>442</v>
      </c>
      <c r="E93" s="30" t="s">
        <v>62</v>
      </c>
      <c r="F93" s="31" t="s">
        <v>443</v>
      </c>
      <c r="G93" s="21" t="s">
        <v>116</v>
      </c>
      <c r="H93" s="30" t="s">
        <v>1</v>
      </c>
      <c r="I93" s="31" t="s">
        <v>444</v>
      </c>
      <c r="J93" s="26">
        <f t="shared" si="33"/>
        <v>138.71</v>
      </c>
      <c r="K93" s="26">
        <f t="shared" si="34"/>
        <v>138.71</v>
      </c>
      <c r="L93" s="26">
        <v>138.71</v>
      </c>
      <c r="M93" s="26">
        <v>0</v>
      </c>
      <c r="N93" s="44">
        <v>698</v>
      </c>
      <c r="O93" s="44">
        <v>2411</v>
      </c>
      <c r="P93" s="44">
        <v>102</v>
      </c>
      <c r="Q93" s="44">
        <v>357</v>
      </c>
      <c r="R93" s="31" t="s">
        <v>445</v>
      </c>
      <c r="S93" s="30" t="s">
        <v>5</v>
      </c>
      <c r="T93" s="21" t="s">
        <v>123</v>
      </c>
      <c r="U93" s="21" t="s">
        <v>2</v>
      </c>
      <c r="V93" s="21" t="s">
        <v>5</v>
      </c>
      <c r="W93" s="21" t="s">
        <v>2</v>
      </c>
      <c r="X93" s="26" t="s">
        <v>5</v>
      </c>
      <c r="Y93" s="21" t="s">
        <v>2</v>
      </c>
      <c r="Z93" s="21"/>
    </row>
    <row r="94" s="9" customFormat="1" ht="153" spans="1:26">
      <c r="A94" s="21">
        <f t="shared" si="25"/>
        <v>89</v>
      </c>
      <c r="B94" s="35" t="s">
        <v>112</v>
      </c>
      <c r="C94" s="35" t="s">
        <v>424</v>
      </c>
      <c r="D94" s="25" t="s">
        <v>446</v>
      </c>
      <c r="E94" s="30" t="s">
        <v>53</v>
      </c>
      <c r="F94" s="31" t="s">
        <v>447</v>
      </c>
      <c r="G94" s="25" t="s">
        <v>116</v>
      </c>
      <c r="H94" s="36" t="s">
        <v>1</v>
      </c>
      <c r="I94" s="32" t="s">
        <v>448</v>
      </c>
      <c r="J94" s="26">
        <f t="shared" si="33"/>
        <v>30</v>
      </c>
      <c r="K94" s="26">
        <f t="shared" si="34"/>
        <v>30</v>
      </c>
      <c r="L94" s="49">
        <v>30</v>
      </c>
      <c r="M94" s="26">
        <v>0</v>
      </c>
      <c r="N94" s="50">
        <v>542</v>
      </c>
      <c r="O94" s="50">
        <v>1967</v>
      </c>
      <c r="P94" s="50">
        <v>110</v>
      </c>
      <c r="Q94" s="50">
        <v>392</v>
      </c>
      <c r="R94" s="53" t="s">
        <v>449</v>
      </c>
      <c r="S94" s="30" t="s">
        <v>5</v>
      </c>
      <c r="T94" s="25" t="s">
        <v>123</v>
      </c>
      <c r="U94" s="35" t="s">
        <v>2</v>
      </c>
      <c r="V94" s="35" t="s">
        <v>5</v>
      </c>
      <c r="W94" s="35" t="s">
        <v>5</v>
      </c>
      <c r="X94" s="35" t="s">
        <v>5</v>
      </c>
      <c r="Y94" s="26" t="s">
        <v>2</v>
      </c>
      <c r="Z94" s="35"/>
    </row>
    <row r="95" s="7" customFormat="1" ht="26" customHeight="1" spans="1:26">
      <c r="A95" s="21">
        <f t="shared" si="25"/>
        <v>90</v>
      </c>
      <c r="B95" s="28"/>
      <c r="C95" s="28" t="s">
        <v>450</v>
      </c>
      <c r="D95" s="28"/>
      <c r="E95" s="28"/>
      <c r="F95" s="24">
        <f>COUNTA(F96:F103)</f>
        <v>8</v>
      </c>
      <c r="G95" s="28"/>
      <c r="H95" s="28"/>
      <c r="I95" s="45"/>
      <c r="J95" s="42">
        <f t="shared" ref="J95:Q95" si="35">SUBTOTAL(109,J96:J103)</f>
        <v>668.56</v>
      </c>
      <c r="K95" s="42">
        <f t="shared" si="35"/>
        <v>668.56</v>
      </c>
      <c r="L95" s="42">
        <f t="shared" si="35"/>
        <v>668.56</v>
      </c>
      <c r="M95" s="42">
        <f t="shared" si="35"/>
        <v>0</v>
      </c>
      <c r="N95" s="22">
        <f t="shared" si="35"/>
        <v>3332</v>
      </c>
      <c r="O95" s="22">
        <f t="shared" si="35"/>
        <v>4132</v>
      </c>
      <c r="P95" s="22">
        <f t="shared" si="35"/>
        <v>3332</v>
      </c>
      <c r="Q95" s="22">
        <f t="shared" si="35"/>
        <v>4132</v>
      </c>
      <c r="R95" s="45"/>
      <c r="S95" s="28"/>
      <c r="T95" s="28"/>
      <c r="U95" s="28"/>
      <c r="V95" s="28"/>
      <c r="W95" s="28"/>
      <c r="X95" s="28"/>
      <c r="Y95" s="28"/>
      <c r="Z95" s="28"/>
    </row>
    <row r="96" ht="38.25" spans="1:26">
      <c r="A96" s="21">
        <f t="shared" si="25"/>
        <v>91</v>
      </c>
      <c r="B96" s="26" t="s">
        <v>112</v>
      </c>
      <c r="C96" s="26" t="s">
        <v>451</v>
      </c>
      <c r="D96" s="26" t="s">
        <v>452</v>
      </c>
      <c r="E96" s="26" t="s">
        <v>22</v>
      </c>
      <c r="F96" s="27" t="s">
        <v>453</v>
      </c>
      <c r="G96" s="21" t="s">
        <v>116</v>
      </c>
      <c r="H96" s="26" t="s">
        <v>1</v>
      </c>
      <c r="I96" s="27" t="s">
        <v>454</v>
      </c>
      <c r="J96" s="26">
        <f t="shared" ref="J96:J103" si="36">K96</f>
        <v>70</v>
      </c>
      <c r="K96" s="26">
        <f t="shared" ref="K96:K103" si="37">SUM(L96:M96)</f>
        <v>70</v>
      </c>
      <c r="L96" s="26">
        <v>70</v>
      </c>
      <c r="M96" s="26">
        <v>0</v>
      </c>
      <c r="N96" s="44">
        <v>350</v>
      </c>
      <c r="O96" s="44">
        <v>1150</v>
      </c>
      <c r="P96" s="44">
        <v>350</v>
      </c>
      <c r="Q96" s="44">
        <v>1150</v>
      </c>
      <c r="R96" s="27" t="s">
        <v>455</v>
      </c>
      <c r="S96" s="26" t="s">
        <v>2</v>
      </c>
      <c r="T96" s="26" t="s">
        <v>162</v>
      </c>
      <c r="U96" s="26" t="s">
        <v>7</v>
      </c>
      <c r="V96" s="26" t="s">
        <v>5</v>
      </c>
      <c r="W96" s="26" t="s">
        <v>5</v>
      </c>
      <c r="X96" s="26" t="s">
        <v>5</v>
      </c>
      <c r="Y96" s="21" t="s">
        <v>2</v>
      </c>
      <c r="Z96" s="26"/>
    </row>
    <row r="97" ht="25.5" spans="1:26">
      <c r="A97" s="21">
        <f t="shared" si="25"/>
        <v>92</v>
      </c>
      <c r="B97" s="26" t="s">
        <v>112</v>
      </c>
      <c r="C97" s="26" t="s">
        <v>451</v>
      </c>
      <c r="D97" s="26" t="s">
        <v>452</v>
      </c>
      <c r="E97" s="26" t="s">
        <v>44</v>
      </c>
      <c r="F97" s="27" t="s">
        <v>456</v>
      </c>
      <c r="G97" s="21" t="s">
        <v>116</v>
      </c>
      <c r="H97" s="26" t="s">
        <v>1</v>
      </c>
      <c r="I97" s="27" t="s">
        <v>457</v>
      </c>
      <c r="J97" s="26">
        <f t="shared" si="36"/>
        <v>160</v>
      </c>
      <c r="K97" s="26">
        <f t="shared" si="37"/>
        <v>160</v>
      </c>
      <c r="L97" s="26">
        <v>160</v>
      </c>
      <c r="M97" s="26">
        <v>0</v>
      </c>
      <c r="N97" s="44">
        <v>100</v>
      </c>
      <c r="O97" s="44">
        <v>100</v>
      </c>
      <c r="P97" s="44">
        <v>100</v>
      </c>
      <c r="Q97" s="44">
        <v>100</v>
      </c>
      <c r="R97" s="27" t="s">
        <v>458</v>
      </c>
      <c r="S97" s="26" t="s">
        <v>2</v>
      </c>
      <c r="T97" s="26" t="s">
        <v>123</v>
      </c>
      <c r="U97" s="26" t="s">
        <v>7</v>
      </c>
      <c r="V97" s="26" t="s">
        <v>5</v>
      </c>
      <c r="W97" s="26" t="s">
        <v>5</v>
      </c>
      <c r="X97" s="26" t="s">
        <v>5</v>
      </c>
      <c r="Y97" s="21" t="s">
        <v>2</v>
      </c>
      <c r="Z97" s="26"/>
    </row>
    <row r="98" ht="25.5" spans="1:26">
      <c r="A98" s="21">
        <f t="shared" si="25"/>
        <v>93</v>
      </c>
      <c r="B98" s="26" t="s">
        <v>112</v>
      </c>
      <c r="C98" s="26" t="s">
        <v>451</v>
      </c>
      <c r="D98" s="26" t="s">
        <v>452</v>
      </c>
      <c r="E98" s="26" t="s">
        <v>44</v>
      </c>
      <c r="F98" s="27" t="s">
        <v>459</v>
      </c>
      <c r="G98" s="21" t="s">
        <v>116</v>
      </c>
      <c r="H98" s="26" t="s">
        <v>1</v>
      </c>
      <c r="I98" s="27" t="s">
        <v>460</v>
      </c>
      <c r="J98" s="26">
        <f t="shared" si="36"/>
        <v>118.56</v>
      </c>
      <c r="K98" s="26">
        <f t="shared" si="37"/>
        <v>118.56</v>
      </c>
      <c r="L98" s="26">
        <v>118.56</v>
      </c>
      <c r="M98" s="26">
        <v>0</v>
      </c>
      <c r="N98" s="44">
        <v>494</v>
      </c>
      <c r="O98" s="44">
        <v>494</v>
      </c>
      <c r="P98" s="44">
        <v>494</v>
      </c>
      <c r="Q98" s="44">
        <v>494</v>
      </c>
      <c r="R98" s="27" t="s">
        <v>458</v>
      </c>
      <c r="S98" s="26" t="s">
        <v>2</v>
      </c>
      <c r="T98" s="26" t="s">
        <v>123</v>
      </c>
      <c r="U98" s="26" t="s">
        <v>7</v>
      </c>
      <c r="V98" s="26" t="s">
        <v>5</v>
      </c>
      <c r="W98" s="26" t="s">
        <v>5</v>
      </c>
      <c r="X98" s="26" t="s">
        <v>5</v>
      </c>
      <c r="Y98" s="21" t="s">
        <v>2</v>
      </c>
      <c r="Z98" s="26"/>
    </row>
    <row r="99" ht="38.25" spans="1:26">
      <c r="A99" s="21">
        <f t="shared" si="25"/>
        <v>94</v>
      </c>
      <c r="B99" s="26" t="s">
        <v>112</v>
      </c>
      <c r="C99" s="26" t="s">
        <v>451</v>
      </c>
      <c r="D99" s="26" t="s">
        <v>452</v>
      </c>
      <c r="E99" s="26" t="s">
        <v>39</v>
      </c>
      <c r="F99" s="27" t="s">
        <v>461</v>
      </c>
      <c r="G99" s="21" t="s">
        <v>116</v>
      </c>
      <c r="H99" s="26" t="s">
        <v>1</v>
      </c>
      <c r="I99" s="27" t="s">
        <v>462</v>
      </c>
      <c r="J99" s="26">
        <f t="shared" si="36"/>
        <v>139</v>
      </c>
      <c r="K99" s="26">
        <f t="shared" si="37"/>
        <v>139</v>
      </c>
      <c r="L99" s="26">
        <v>139</v>
      </c>
      <c r="M99" s="26">
        <v>0</v>
      </c>
      <c r="N99" s="44">
        <v>698</v>
      </c>
      <c r="O99" s="44">
        <v>698</v>
      </c>
      <c r="P99" s="44">
        <v>698</v>
      </c>
      <c r="Q99" s="44">
        <v>698</v>
      </c>
      <c r="R99" s="27" t="s">
        <v>463</v>
      </c>
      <c r="S99" s="26" t="s">
        <v>2</v>
      </c>
      <c r="T99" s="26" t="s">
        <v>123</v>
      </c>
      <c r="U99" s="26" t="s">
        <v>7</v>
      </c>
      <c r="V99" s="26" t="s">
        <v>5</v>
      </c>
      <c r="W99" s="26" t="s">
        <v>5</v>
      </c>
      <c r="X99" s="26" t="s">
        <v>5</v>
      </c>
      <c r="Y99" s="21" t="s">
        <v>2</v>
      </c>
      <c r="Z99" s="26"/>
    </row>
    <row r="100" ht="25.5" spans="1:26">
      <c r="A100" s="21">
        <f t="shared" si="25"/>
        <v>95</v>
      </c>
      <c r="B100" s="26" t="s">
        <v>112</v>
      </c>
      <c r="C100" s="26" t="s">
        <v>451</v>
      </c>
      <c r="D100" s="26" t="s">
        <v>452</v>
      </c>
      <c r="E100" s="26" t="s">
        <v>78</v>
      </c>
      <c r="F100" s="27" t="s">
        <v>464</v>
      </c>
      <c r="G100" s="21" t="s">
        <v>116</v>
      </c>
      <c r="H100" s="26" t="s">
        <v>1</v>
      </c>
      <c r="I100" s="27" t="s">
        <v>465</v>
      </c>
      <c r="J100" s="26">
        <f t="shared" si="36"/>
        <v>10</v>
      </c>
      <c r="K100" s="26">
        <f t="shared" si="37"/>
        <v>10</v>
      </c>
      <c r="L100" s="26">
        <v>10</v>
      </c>
      <c r="M100" s="26">
        <v>0</v>
      </c>
      <c r="N100" s="44" t="s">
        <v>466</v>
      </c>
      <c r="O100" s="44" t="s">
        <v>466</v>
      </c>
      <c r="P100" s="44" t="s">
        <v>466</v>
      </c>
      <c r="Q100" s="44" t="s">
        <v>466</v>
      </c>
      <c r="R100" s="27" t="s">
        <v>467</v>
      </c>
      <c r="S100" s="26" t="s">
        <v>5</v>
      </c>
      <c r="T100" s="26" t="s">
        <v>123</v>
      </c>
      <c r="U100" s="26" t="s">
        <v>7</v>
      </c>
      <c r="V100" s="26" t="s">
        <v>5</v>
      </c>
      <c r="W100" s="26" t="s">
        <v>5</v>
      </c>
      <c r="X100" s="26" t="s">
        <v>5</v>
      </c>
      <c r="Y100" s="21" t="s">
        <v>2</v>
      </c>
      <c r="Z100" s="26"/>
    </row>
    <row r="101" ht="38.25" spans="1:26">
      <c r="A101" s="21">
        <f t="shared" si="25"/>
        <v>96</v>
      </c>
      <c r="B101" s="26" t="s">
        <v>112</v>
      </c>
      <c r="C101" s="26" t="s">
        <v>451</v>
      </c>
      <c r="D101" s="26" t="s">
        <v>452</v>
      </c>
      <c r="E101" s="26" t="s">
        <v>46</v>
      </c>
      <c r="F101" s="27" t="s">
        <v>468</v>
      </c>
      <c r="G101" s="21" t="s">
        <v>116</v>
      </c>
      <c r="H101" s="26" t="s">
        <v>1</v>
      </c>
      <c r="I101" s="27" t="s">
        <v>469</v>
      </c>
      <c r="J101" s="26">
        <f t="shared" si="36"/>
        <v>74</v>
      </c>
      <c r="K101" s="26">
        <f t="shared" si="37"/>
        <v>74</v>
      </c>
      <c r="L101" s="26">
        <v>74</v>
      </c>
      <c r="M101" s="26">
        <v>0</v>
      </c>
      <c r="N101" s="44">
        <v>740</v>
      </c>
      <c r="O101" s="44">
        <v>740</v>
      </c>
      <c r="P101" s="44">
        <v>740</v>
      </c>
      <c r="Q101" s="44">
        <v>740</v>
      </c>
      <c r="R101" s="27" t="s">
        <v>470</v>
      </c>
      <c r="S101" s="26" t="s">
        <v>2</v>
      </c>
      <c r="T101" s="26" t="s">
        <v>123</v>
      </c>
      <c r="U101" s="26" t="s">
        <v>7</v>
      </c>
      <c r="V101" s="26" t="s">
        <v>5</v>
      </c>
      <c r="W101" s="26" t="s">
        <v>5</v>
      </c>
      <c r="X101" s="26" t="s">
        <v>5</v>
      </c>
      <c r="Y101" s="21" t="s">
        <v>2</v>
      </c>
      <c r="Z101" s="26"/>
    </row>
    <row r="102" ht="38.25" spans="1:26">
      <c r="A102" s="21">
        <f t="shared" si="25"/>
        <v>97</v>
      </c>
      <c r="B102" s="26" t="s">
        <v>112</v>
      </c>
      <c r="C102" s="26" t="s">
        <v>451</v>
      </c>
      <c r="D102" s="26" t="s">
        <v>452</v>
      </c>
      <c r="E102" s="26" t="s">
        <v>46</v>
      </c>
      <c r="F102" s="27" t="s">
        <v>471</v>
      </c>
      <c r="G102" s="21" t="s">
        <v>116</v>
      </c>
      <c r="H102" s="26" t="s">
        <v>1</v>
      </c>
      <c r="I102" s="27" t="s">
        <v>472</v>
      </c>
      <c r="J102" s="26">
        <f t="shared" si="36"/>
        <v>25</v>
      </c>
      <c r="K102" s="26">
        <f t="shared" si="37"/>
        <v>25</v>
      </c>
      <c r="L102" s="26">
        <v>25</v>
      </c>
      <c r="M102" s="26">
        <v>0</v>
      </c>
      <c r="N102" s="44">
        <v>500</v>
      </c>
      <c r="O102" s="44">
        <v>500</v>
      </c>
      <c r="P102" s="44">
        <v>500</v>
      </c>
      <c r="Q102" s="44">
        <v>500</v>
      </c>
      <c r="R102" s="27" t="s">
        <v>473</v>
      </c>
      <c r="S102" s="26" t="s">
        <v>2</v>
      </c>
      <c r="T102" s="26" t="s">
        <v>123</v>
      </c>
      <c r="U102" s="26" t="s">
        <v>7</v>
      </c>
      <c r="V102" s="26" t="s">
        <v>5</v>
      </c>
      <c r="W102" s="26" t="s">
        <v>5</v>
      </c>
      <c r="X102" s="26" t="s">
        <v>5</v>
      </c>
      <c r="Y102" s="21" t="s">
        <v>2</v>
      </c>
      <c r="Z102" s="26"/>
    </row>
    <row r="103" ht="51" spans="1:26">
      <c r="A103" s="21">
        <f t="shared" si="25"/>
        <v>98</v>
      </c>
      <c r="B103" s="26" t="s">
        <v>112</v>
      </c>
      <c r="C103" s="26" t="s">
        <v>451</v>
      </c>
      <c r="D103" s="26" t="s">
        <v>452</v>
      </c>
      <c r="E103" s="26" t="s">
        <v>45</v>
      </c>
      <c r="F103" s="27" t="s">
        <v>474</v>
      </c>
      <c r="G103" s="21" t="s">
        <v>116</v>
      </c>
      <c r="H103" s="26" t="s">
        <v>1</v>
      </c>
      <c r="I103" s="27" t="s">
        <v>475</v>
      </c>
      <c r="J103" s="26">
        <f t="shared" si="36"/>
        <v>72</v>
      </c>
      <c r="K103" s="26">
        <f t="shared" si="37"/>
        <v>72</v>
      </c>
      <c r="L103" s="26">
        <v>72</v>
      </c>
      <c r="M103" s="26">
        <v>0</v>
      </c>
      <c r="N103" s="44">
        <v>450</v>
      </c>
      <c r="O103" s="44">
        <v>450</v>
      </c>
      <c r="P103" s="44">
        <v>450</v>
      </c>
      <c r="Q103" s="44">
        <v>450</v>
      </c>
      <c r="R103" s="27" t="s">
        <v>476</v>
      </c>
      <c r="S103" s="26" t="s">
        <v>2</v>
      </c>
      <c r="T103" s="26" t="s">
        <v>123</v>
      </c>
      <c r="U103" s="26" t="s">
        <v>7</v>
      </c>
      <c r="V103" s="26" t="s">
        <v>5</v>
      </c>
      <c r="W103" s="26" t="s">
        <v>5</v>
      </c>
      <c r="X103" s="26" t="s">
        <v>5</v>
      </c>
      <c r="Y103" s="21" t="s">
        <v>2</v>
      </c>
      <c r="Z103" s="26"/>
    </row>
  </sheetData>
  <mergeCells count="29">
    <mergeCell ref="A1:Z1"/>
    <mergeCell ref="A2:B2"/>
    <mergeCell ref="C2:F2"/>
    <mergeCell ref="G2:I2"/>
    <mergeCell ref="K3:M3"/>
    <mergeCell ref="N3:R3"/>
    <mergeCell ref="N4:O4"/>
    <mergeCell ref="P4:Q4"/>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C3:D4"/>
  </mergeCells>
  <dataValidations count="5">
    <dataValidation type="list" allowBlank="1" showInputMessage="1" showErrorMessage="1" sqref="H8 Y8 T14 T10:T12 T22:T23 T27:T28">
      <formula1>#REF!</formula1>
    </dataValidation>
    <dataValidation type="list" allowBlank="1" showInputMessage="1" showErrorMessage="1" sqref="E14 E54 E10:E12 E22:E23 E27:E28">
      <formula1>'数据源（勿删）'!$F$3:$F$79</formula1>
    </dataValidation>
    <dataValidation type="list" allowBlank="1" showInputMessage="1" showErrorMessage="1" sqref="H14 H10:H12 H22:H23 H27:H28">
      <formula1>'数据源（勿删）'!$G$3:$G$4</formula1>
    </dataValidation>
    <dataValidation type="list" allowBlank="1" showInputMessage="1" showErrorMessage="1" sqref="S14 V14 X14 S18 Y20 S48 Y49 Y52 S54 S67 X93 Y94 S10:S12 S22:S23 S27:S28 V10:V12 V22:V23 V27:V28 X10:X12 X27:X28 Y9:Y14 Y25:Y28 Y32:Y33 Y40:Y42 Y57:Y58 Y68:Y70 Y75:Y78 Y84:Y86 X22:Y23">
      <formula1>'数据源（勿删）'!$H$3:$H$4</formula1>
    </dataValidation>
    <dataValidation type="list" allowBlank="1" showInputMessage="1" showErrorMessage="1" sqref="U14 W14 U10:U12 U22:U23 U27:U28 W10:W12 W22:W23 W27:W28">
      <formula1>'数据源（勿删）'!$I$3:$I$5</formula1>
    </dataValidation>
  </dataValidations>
  <printOptions horizontalCentered="1"/>
  <pageMargins left="0.554861111111111" right="0.554861111111111" top="1" bottom="0.60625" header="0.5" footer="0.5"/>
  <pageSetup paperSize="8"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数据源（勿删）</vt:lpstr>
      <vt:lpstr>新平县2026年度巩固拓展脱贫攻坚成果和乡村振兴项目库公示表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王雪梅</cp:lastModifiedBy>
  <dcterms:created xsi:type="dcterms:W3CDTF">2023-05-31T04:06:00Z</dcterms:created>
  <dcterms:modified xsi:type="dcterms:W3CDTF">2025-11-11T01:49:41Z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656D7174D2D548F08730804A0071BE0E_13</vt:lpwstr>
  </property>
  <property fmtid="{D5CDD505-2E9C-101B-9397-08002B2CF9AE}" pid="3" name="KSOProductBuildVer">
    <vt:lpwstr>2052-12.1.0.19302</vt:lpwstr>
  </property>
  <property fmtid="{D5CDD505-2E9C-101B-9397-08002B2CF9AE}" pid="4" name="KSOReadingLayout">
    <vt:bool>true</vt:bool>
  </property>
</Properties>
</file>