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2255" tabRatio="879" firstSheet="9"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<sst xmlns="http://schemas.openxmlformats.org/spreadsheetml/2006/main" count="1058" uniqueCount="386">
  <si>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</si>
  <si>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</si>
  <si>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</si>
  <si>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</si>
  <si>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</si>
  <si>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</si>
  <si>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</si>
  <si>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</si>
  <si>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</si>
  <si>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</si>
  <si>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</si>
  <si>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</si>
  <si>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</si>
  <si>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</si>
  <si>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</si>
  <si>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</si>
  <si>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</si>
  <si>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</si>
  <si>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</si>
  <si>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</si>
  <si>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</si>
  <si>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</si>
  <si>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</si>
  <si>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</si>
  <si>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</si>
  <si>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</si>
  <si>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</si>
  <si>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</si>
  <si>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</si>
  <si>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</si>
  <si>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</si>
  <si>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</si>
  <si>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</si>
  <si>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</si>
  <si>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</si>
  <si>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</si>
  <si>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</si>
  <si>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</si>
  <si>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</si>
  <si>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</si>
  <si>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</si>
  <si>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</si>
  <si>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</si>
  <si>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</si>
  <si>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</si>
  <si>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</si>
  <si>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</si>
  <si>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</si>
  <si>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</si>
  <si>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</si>
  <si>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</si>
  <si>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</si>
  <si>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</si>
  <si>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</si>
  <si>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</si>
  <si>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344</t>
  </si>
  <si>
    <t>新平彝族傣族自治县检验检测所</t>
  </si>
  <si>
    <t>344001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</si>
  <si>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</si>
  <si>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</si>
  <si>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</si>
  <si>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</si>
  <si>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</si>
  <si>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</si>
  <si>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</si>
  <si>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</si>
  <si>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</si>
  <si>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</si>
  <si>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</si>
  <si>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</si>
  <si>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</si>
  <si>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</si>
  <si>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</si>
  <si>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</si>
  <si>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20103</t>
  </si>
  <si>
    <t>政府办公厅（室）及相关机构事务</t>
  </si>
  <si>
    <t>2010350</t>
  </si>
  <si>
    <t>事业运行</t>
  </si>
  <si>
    <t>2010399</t>
  </si>
  <si>
    <t>其他政府办公厅（室）及相关机构事务支出</t>
  </si>
  <si>
    <t>20136</t>
  </si>
  <si>
    <t>其他共产党事务支出</t>
  </si>
  <si>
    <t>2013699</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</si>
  <si>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</si>
  <si>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</si>
  <si>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</si>
  <si>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</si>
  <si>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</si>
  <si>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</si>
  <si>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</si>
  <si>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</si>
  <si>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</si>
  <si>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</si>
  <si>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</si>
  <si>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</si>
  <si>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</si>
  <si>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</si>
  <si>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</si>
  <si>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</si>
  <si>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</si>
  <si>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</si>
  <si>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</si>
  <si>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</si>
  <si>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</si>
  <si>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</si>
  <si>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</si>
  <si>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</si>
  <si>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</si>
  <si>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</si>
  <si>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</si>
  <si>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</si>
  <si>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</si>
  <si>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</si>
  <si>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</si>
  <si>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</si>
  <si>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</si>
  <si>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</si>
  <si>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</si>
  <si>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</si>
  <si>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</si>
  <si>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</si>
  <si>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</si>
  <si>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</si>
  <si>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</si>
  <si>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</si>
  <si>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</si>
  <si>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</si>
  <si>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</si>
  <si>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</si>
  <si>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</si>
  <si>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</si>
  <si>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</si>
  <si>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</si>
  <si>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</si>
  <si>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</si>
  <si>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</si>
  <si>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</si>
  <si>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</si>
  <si>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</si>
  <si>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</si>
  <si>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</si>
  <si>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</si>
  <si>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</si>
  <si>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</si>
  <si>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</si>
  <si>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</si>
  <si>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</si>
  <si>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</si>
  <si>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</si>
  <si>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</si>
  <si>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</si>
  <si>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530427251100003643771</t>
  </si>
  <si>
    <t>事业人员工资支出</t>
  </si>
  <si>
    <t>30101</t>
  </si>
  <si>
    <t>基本工资</t>
  </si>
  <si>
    <t>30102</t>
  </si>
  <si>
    <t>津贴补贴</t>
  </si>
  <si>
    <t>30107</t>
  </si>
  <si>
    <t>绩效工资</t>
  </si>
  <si>
    <t>530427251100003643778</t>
  </si>
  <si>
    <t>奖励性绩效工资（地方）</t>
  </si>
  <si>
    <t>530427251100003643779</t>
  </si>
  <si>
    <t>30113</t>
  </si>
  <si>
    <t>530427251100003643781</t>
  </si>
  <si>
    <t>30217</t>
  </si>
  <si>
    <t>530427251100003643782</t>
  </si>
  <si>
    <t>工会经费</t>
  </si>
  <si>
    <t>30228</t>
  </si>
  <si>
    <t>530427251100003643792</t>
  </si>
  <si>
    <t>社会保障缴费</t>
  </si>
  <si>
    <t>30112</t>
  </si>
  <si>
    <t>其他社会保障缴费</t>
  </si>
  <si>
    <t>30108</t>
  </si>
  <si>
    <t>机关事业单位基本养老保险缴费</t>
  </si>
  <si>
    <t>30110</t>
  </si>
  <si>
    <t>职工基本医疗保险缴费</t>
  </si>
  <si>
    <t>30111</t>
  </si>
  <si>
    <t>公务员医疗补助缴费</t>
  </si>
  <si>
    <t>530427251100003643793</t>
  </si>
  <si>
    <t>公车购置及运维费</t>
  </si>
  <si>
    <t>30231</t>
  </si>
  <si>
    <t>公务用车运行维护费</t>
  </si>
  <si>
    <t>530427251100003643795</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</si>
  <si>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</si>
  <si>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</si>
  <si>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</si>
  <si>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</si>
  <si>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</si>
  <si>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</si>
  <si>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</si>
  <si>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</si>
  <si>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</si>
  <si>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</si>
  <si>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</si>
  <si>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</si>
  <si>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</si>
  <si>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</si>
  <si>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</si>
  <si>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</si>
  <si>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</si>
  <si>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30215</t>
  </si>
  <si>
    <t>会议费</t>
  </si>
  <si>
    <t>30216</t>
  </si>
  <si>
    <t>培训费</t>
  </si>
  <si>
    <t>30218</t>
  </si>
  <si>
    <t>专用材料费</t>
  </si>
  <si>
    <t>30299</t>
  </si>
  <si>
    <t>其他商品和服务支出</t>
  </si>
  <si>
    <t>530427251100003869555</t>
  </si>
  <si>
    <t>退休干部公用经费</t>
  </si>
  <si>
    <t>预算05-1表</t>
  </si>
  <si>
    <t>2026年部门项目支出预算表</t>
  </si>
  <si>
    <t>项目分类</t>
  </si>
  <si>
    <t>项目单位</t>
  </si>
  <si>
    <t>经济科目编码</t>
  </si>
  <si>
    <t>本年拨款</t>
  </si>
  <si>
    <t>其中：本次下达</t>
  </si>
  <si>
    <t>农产品抽样检测项目经费</t>
  </si>
  <si>
    <t>313 事业发展类</t>
  </si>
  <si>
    <t>530427261100004958150</t>
  </si>
  <si>
    <t>新平县检验检测所党建工作项目经费</t>
  </si>
  <si>
    <t>530427261100004958449</t>
  </si>
  <si>
    <t>新平县检验检测所新组建工作欠款项目经费</t>
  </si>
  <si>
    <t>530427261100004955660</t>
  </si>
  <si>
    <t>30227</t>
  </si>
  <si>
    <t>委托业务费</t>
  </si>
  <si>
    <t>31002</t>
  </si>
  <si>
    <t>办公设备购置</t>
  </si>
  <si>
    <t>预算05-2表</t>
  </si>
  <si>
    <t>2026年部门项目支出绩效目标表</t>
  </si>
  <si>
    <t>单位名称：新平彝族傣族自治县检验检测所</t>
  </si>
  <si>
    <t>单位名称、项目名称</t>
  </si>
  <si>
    <t>项目年度绩效目标</t>
  </si>
  <si>
    <t>一级指标</t>
  </si>
  <si>
    <t>二级指标</t>
  </si>
  <si>
    <t>三级指标</t>
  </si>
  <si>
    <t>指标性质</t>
  </si>
  <si>
    <t>指标值</t>
  </si>
  <si>
    <t>度量单位</t>
  </si>
  <si>
    <t>指标属性</t>
  </si>
  <si>
    <t>指标内容</t>
  </si>
  <si>
    <t>完成本项目实施内容，县本级财政需投资108848.00万元。逐项开支如下：
1.办公室简单改造装修费70000.00元；
2.购置必要运转的办公设备费38848.00元。
（1）单位文化墙建设及党员上墙制度费用，共计10528.00元；
（2）打印机1台×2000.00元=2000.00元；
（3）打印复印一体机1台（保密机）×9000.00=9000.00元；
（4）饮水机6台×600.00元/台=3600.00元；
（5）购置沙发4组费×1700.00元/组 =6800.00元；
（6）办公椅子14套×180.00元/套 =2520.00元；
（7）茶几8套×300.00元/套=2400.00元；
（8）搬运实验室仪器设备费，1次×2000.00元=2000.00元。
具体实施内容或措施
1.办公室简单改造装修：满足干部职工办公条件，提升单位形象和专业度，使办公室外观更加整洁，展现机构专业性和技术能力，树立良好机构形象，增进公众信任和合作机会。
2.购置必要运转的办公设备：提升单位检验、检测和试验能力，满足市场需求，提高产品质量，提升工作效率，提高服务质量和竞争力。</t>
  </si>
  <si>
    <t>产出指标</t>
  </si>
  <si>
    <t>数量指标</t>
  </si>
  <si>
    <t>办公设备购置数量</t>
  </si>
  <si>
    <t>=</t>
  </si>
  <si>
    <t>34</t>
  </si>
  <si>
    <t>台/组/套/次</t>
  </si>
  <si>
    <t>定量指标</t>
  </si>
  <si>
    <t>依据项目实施方案完成购置打印机1台、打印复印一体1台（保密机）、饮水机6台、沙发4组、办公椅14套、茶几8套共计34项。</t>
  </si>
  <si>
    <t>办公室简单改造装修</t>
  </si>
  <si>
    <t>01</t>
  </si>
  <si>
    <t>次</t>
  </si>
  <si>
    <t>依据实施方案完成办公室简单改造装修费用。</t>
  </si>
  <si>
    <t>质量指标</t>
  </si>
  <si>
    <t>办公室改造装修质量</t>
  </si>
  <si>
    <t>100</t>
  </si>
  <si>
    <t>%</t>
  </si>
  <si>
    <t>办公室简单装修工程质量</t>
  </si>
  <si>
    <t>办公设备运行情况</t>
  </si>
  <si>
    <t>设备正常运行</t>
  </si>
  <si>
    <t>定性指标</t>
  </si>
  <si>
    <t>购置2台打印复印一体机使用的运行状况。</t>
  </si>
  <si>
    <t>办公设备验收合格率</t>
  </si>
  <si>
    <t>办公设备验收合格数量占办公设备采购总数的比例。</t>
  </si>
  <si>
    <t>效益指标</t>
  </si>
  <si>
    <t>社会效益</t>
  </si>
  <si>
    <t>对单位工作效率提升的贡献</t>
  </si>
  <si>
    <t>显著提升</t>
  </si>
  <si>
    <t>项目实施后对单位整体工作效率的促进作用。</t>
  </si>
  <si>
    <t>满意度指标</t>
  </si>
  <si>
    <t>服务对象满意度</t>
  </si>
  <si>
    <t>使用部门满意度</t>
  </si>
  <si>
    <t>&gt;=</t>
  </si>
  <si>
    <t>99</t>
  </si>
  <si>
    <t>使用办公室及办公设备的部门对项目的满意程度。</t>
  </si>
  <si>
    <t>项目资金安排根据《新平县2026年党（工）委党务工作经费分配表》，2026年安排新平县检验检测所党建工作经费共计0.5万元，由财政统一预算。
1.组织党员到红色（警示教育）基地参观学习2次，预算800元。单次伙食费预算：80.00元/天×5人=400.00元。
2.开展党员和入党积极分子教育培训、学习调研活动，支付讲课费、购买资料费、文体活动预算2700.00元，当月一次性付清。
3.开展支部“三会一课”、主题党日等活动，预算500.00元。
4.党员活动阵地建设费用（资料专柜购置及标识制作等），预算1000.00元。
具体实施内容或措施
该项目主要用于县检验检测所党支部开展的“三会一课”、主题党日活动、党员和入党积极分子教育培训、学习调研等活动所发生的费用；订阅或购买用于开展党员和入党积极分子教育培训的报刊、资料、音像制品和设备费用；党员活动阵地建设和党组织规范化建设费用等。
我单位将结合实际，细化实施方案，加强资金使用监管，实行“先审批后支出”，追踪绩效管理，狠抓工作落实。坚持一级抓一级，层层压实基层党建工作责任，党组认真履行全面从严治党政治责任，确保县检验检测所党的建设工作质量得到提高、见实见效。</t>
  </si>
  <si>
    <t>警示教育活动开展次数</t>
  </si>
  <si>
    <t>组织全体党员到红色教育基地或县反腐倡廉警示教育中心开展警示教育活动的次数。</t>
  </si>
  <si>
    <t>教育培训活动开展次数</t>
  </si>
  <si>
    <t>组织开展党员和入党积极分子教育培训活动的次数</t>
  </si>
  <si>
    <t>党建资料采购完成率</t>
  </si>
  <si>
    <t>完成党建资料采购的比例</t>
  </si>
  <si>
    <t>学习调研活动开展次数</t>
  </si>
  <si>
    <t>组织开展学习调研活动的次数</t>
  </si>
  <si>
    <t>支部党员活动阵地建设完成情况</t>
  </si>
  <si>
    <t>开展支部党员活动阵地建设是否达到预期要求</t>
  </si>
  <si>
    <t>党组织建设基础夯实程度</t>
  </si>
  <si>
    <t>项目实施后，县检验检测所党组织建设基础得到加强的程度。</t>
  </si>
  <si>
    <t>党员对项目实施满意度</t>
  </si>
  <si>
    <t>90</t>
  </si>
  <si>
    <t>通过问卷调查等方式了解党员对县检验检测所党建项目实施的满意程度。</t>
  </si>
  <si>
    <t>项目总预算274740元，资金具体安排分配：
1.鲜烟叶检测：3820批次×30元/批次=114600元。
2.农产品检测：10批次×1014元/批次=10140元（乡镇种植企业自愿送检）；
3.协助玉溪市质量认证院抽样，抽样协作费：750批次×200元/批次=150000元
实施内容与措施
1.协议化管理：与烟草服务中心签订《检测服务委托协议》，明确检测项目（农药残留）、频次及付费标准。
2.分级抽样：
烟草领域：对种植基地、抽检。
农产品领域：各乡镇种植户自愿送检。
食品领域：协助玉溪市检验检测认证院抽样。
预期效果：降低烟草病害损失率约15%，减少农产品质量投诉30%.</t>
  </si>
  <si>
    <t>农产品抽样批次</t>
  </si>
  <si>
    <t>750</t>
  </si>
  <si>
    <t>批次</t>
  </si>
  <si>
    <t>在规定时间内完成项目750批次抽样。</t>
  </si>
  <si>
    <t>抽检农产品检测批次</t>
  </si>
  <si>
    <t>3830</t>
  </si>
  <si>
    <t>在规定时间内完成3830批次的检测任务。</t>
  </si>
  <si>
    <t>检验检测准确率</t>
  </si>
  <si>
    <t xml:space="preserve">检验检测结果准确反映农产品质量状况的程度。计算公式：（准确检测批次数量÷总检测批次数量）×100%
</t>
  </si>
  <si>
    <t>时效指标</t>
  </si>
  <si>
    <t>检测任务按时完成率</t>
  </si>
  <si>
    <t>实际按时完成的检测任务批次数量与应完成的检测任务批次数量的比率，即（按时完成检测任务批次数量÷应完成检测任务批次数量）×100%。</t>
  </si>
  <si>
    <t>检测报告按时完成率</t>
  </si>
  <si>
    <t>在规定时间内完成检测报告交付的数量占应完成报告数量比例，固定时间根据农产品检验的复杂程度和相关要求合理设定。</t>
  </si>
  <si>
    <t>生态效益</t>
  </si>
  <si>
    <t>检测过程环保措施落实情况</t>
  </si>
  <si>
    <t>95</t>
  </si>
  <si>
    <t>无</t>
  </si>
  <si>
    <t>考核检测过程中在试剂使用、废弃物处理等方面符合环保要求的程度，可通过环保检查记录等进行评价。</t>
  </si>
  <si>
    <t>企业满意度</t>
  </si>
  <si>
    <t>了解农产品生产加工企业对项目实施效果及服务的满意程度。</t>
  </si>
  <si>
    <t>预算06表</t>
  </si>
  <si>
    <t>2026年部门政府性基金预算支出预算表</t>
  </si>
  <si>
    <t>政府性基金预算支出</t>
  </si>
  <si>
    <t>说明：我部门无此事项。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</si>
  <si>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</si>
  <si>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</si>
  <si>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</si>
  <si>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</si>
  <si>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</si>
  <si>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</si>
  <si>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</si>
  <si>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</si>
  <si>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</si>
  <si>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</si>
  <si>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</si>
  <si>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</si>
  <si>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打印复印纸</t>
  </si>
  <si>
    <t>件</t>
  </si>
  <si>
    <t>打印机</t>
  </si>
  <si>
    <t>台</t>
  </si>
  <si>
    <t>办公椅</t>
  </si>
  <si>
    <t>把</t>
  </si>
  <si>
    <t>打印一体机</t>
  </si>
  <si>
    <t>饮水机</t>
  </si>
  <si>
    <t>茶几</t>
  </si>
  <si>
    <t>张</t>
  </si>
  <si>
    <t>沙发</t>
  </si>
  <si>
    <t>组</t>
  </si>
  <si>
    <t>车辆保险费</t>
  </si>
  <si>
    <t>元</t>
  </si>
  <si>
    <t>车辆燃油费</t>
  </si>
  <si>
    <t>车辆维修和保养费</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</si>
  <si>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</si>
  <si>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</si>
  <si>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</si>
  <si>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</si>
  <si>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</si>
  <si>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</si>
  <si>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</si>
  <si>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</si>
  <si>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</si>
  <si>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</si>
  <si>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</si>
  <si>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</si>
  <si>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</si>
  <si>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</si>
  <si>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</si>
  <si>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</si>
  <si>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</si>
  <si>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</si>
  <si>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</si>
  <si>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</si>
  <si>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</si>
  <si>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预算09-2表</t>
  </si>
  <si>
    <t>2026年对下转移支付绩效目标表</t>
  </si>
  <si>
    <t>预算10表</t>
  </si>
  <si>
    <t>2026年新增资产配置表</t>
  </si>
  <si>
    <t>资产类别</t>
  </si>
  <si>
    <t>资产分类代码.名称</t>
  </si>
  <si>
    <t>资产名称</t>
  </si>
  <si>
    <t>财政部门批复数（元）</t>
  </si>
  <si>
    <t>单价</t>
  </si>
  <si>
    <t>金额</t>
  </si>
  <si>
    <t>设备</t>
  </si>
  <si>
    <t>家具</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</si>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</sst>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s>
  <fonts count="38">
    <font>
      <sz val="11"/>
      <color rgb="FF000000"/>
      <name val="宋体"/>
      <charset val="134"/>
      <scheme val="minor"/>
    </font>
    <font>
      <sz val="10"/>
      <name val="宋体"/>
      <charset val="134"/>
    </font>
    <font>
      <sz val="27"/>
      <name val="SimSun"/>
      <charset val="134"/>
    </font>
    <font>
      <sz val="9"/>
      <name val="宋体"/>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theme="1"/>
      <name val="宋体"/>
      <charset val="134"/>
      <scheme val="minor"/>
    </font>
    <font>
      <sz val="11"/>
      <color rgb="FF000000"/>
      <name val="宋体"/>
      <charset val="134"/>
    </font>
    <font>
      <sz val="9"/>
      <color rgb="FF000000"/>
      <name val="宋体"/>
      <charset val="134"/>
    </font>
    <font>
      <sz val="9"/>
      <color theme="1"/>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2" borderId="1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4" applyNumberFormat="0" applyFill="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6" fillId="0" borderId="0" applyNumberFormat="0" applyFill="0" applyBorder="0" applyAlignment="0" applyProtection="0">
      <alignment vertical="center"/>
    </xf>
    <xf numFmtId="0" fontId="27" fillId="3" borderId="16" applyNumberFormat="0" applyAlignment="0" applyProtection="0">
      <alignment vertical="center"/>
    </xf>
    <xf numFmtId="0" fontId="28" fillId="4" borderId="17" applyNumberFormat="0" applyAlignment="0" applyProtection="0">
      <alignment vertical="center"/>
    </xf>
    <xf numFmtId="0" fontId="29" fillId="4" borderId="16" applyNumberFormat="0" applyAlignment="0" applyProtection="0">
      <alignment vertical="center"/>
    </xf>
    <xf numFmtId="0" fontId="30" fillId="5" borderId="18" applyNumberFormat="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176" fontId="3" fillId="0" borderId="1">
      <alignment horizontal="right" vertical="center"/>
    </xf>
    <xf numFmtId="177" fontId="3" fillId="0" borderId="1">
      <alignment horizontal="right" vertical="center"/>
    </xf>
    <xf numFmtId="10" fontId="3" fillId="0" borderId="1">
      <alignment horizontal="right" vertical="center"/>
    </xf>
    <xf numFmtId="178" fontId="3" fillId="0" borderId="1">
      <alignment horizontal="right" vertical="center"/>
    </xf>
    <xf numFmtId="49" fontId="3" fillId="0" borderId="1">
      <alignment horizontal="left" vertical="center" wrapText="1"/>
    </xf>
    <xf numFmtId="178" fontId="3" fillId="0" borderId="1">
      <alignment horizontal="right" vertical="center"/>
    </xf>
    <xf numFmtId="179" fontId="3" fillId="0" borderId="1">
      <alignment horizontal="right" vertical="center"/>
    </xf>
    <xf numFmtId="180" fontId="3" fillId="0" borderId="1">
      <alignment horizontal="right" vertical="center"/>
    </xf>
    <xf numFmtId="0" fontId="3" fillId="0" borderId="0">
      <alignment vertical="top"/>
      <protection locked="0"/>
    </xf>
  </cellStyleXfs>
  <cellXfs count="100">
    <xf numFmtId="0" fontId="0" fillId="0" borderId="0" xfId="0" applyFont="1">
      <alignment vertical="top"/>
    </xf>
    <xf numFmtId="0" fontId="1" fillId="0" borderId="0" xfId="0" applyFont="1" applyAlignment="1"/>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178" fontId="5"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0" fillId="0" borderId="0" xfId="0" applyFont="1" applyFill="1" applyAlignment="1">
      <alignment vertical="top"/>
    </xf>
    <xf numFmtId="178" fontId="3" fillId="0" borderId="1" xfId="54" applyNumberFormat="1" applyFont="1" applyBorder="1">
      <alignment horizontal="right" vertical="center"/>
    </xf>
    <xf numFmtId="49" fontId="3" fillId="0" borderId="0" xfId="53" applyNumberFormat="1" applyFont="1" applyBorder="1">
      <alignment horizontal="lef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4" fillId="0" borderId="2" xfId="53" applyNumberFormat="1" applyFont="1" applyBorder="1" applyAlignment="1">
      <alignment horizontal="center" vertical="center" wrapText="1"/>
    </xf>
    <xf numFmtId="49" fontId="3" fillId="0" borderId="3" xfId="53" applyNumberFormat="1" applyFont="1" applyBorder="1">
      <alignment horizontal="left" vertical="center" wrapText="1"/>
    </xf>
    <xf numFmtId="0" fontId="3" fillId="0" borderId="1" xfId="0" applyFont="1" applyBorder="1" applyAlignment="1">
      <alignment horizontal="left" vertical="center" wrapText="1" inden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49" fontId="3" fillId="0" borderId="0" xfId="53" applyNumberFormat="1" applyFont="1" applyBorder="1" applyAlignment="1">
      <alignment horizontal="right" vertical="center" wrapText="1"/>
    </xf>
    <xf numFmtId="49" fontId="3" fillId="0" borderId="3" xfId="53" applyNumberFormat="1" applyFont="1" applyBorder="1" applyAlignment="1">
      <alignment horizontal="center" vertical="center" wrapText="1"/>
    </xf>
    <xf numFmtId="178" fontId="3" fillId="0" borderId="3" xfId="54" applyNumberFormat="1" applyFont="1" applyBorder="1">
      <alignment horizontal="right" vertical="center"/>
    </xf>
    <xf numFmtId="0" fontId="3" fillId="0" borderId="1" xfId="0" applyFont="1" applyBorder="1" applyAlignment="1">
      <alignment horizontal="center" vertical="center" wrapText="1"/>
    </xf>
    <xf numFmtId="181" fontId="3" fillId="0" borderId="1" xfId="0" applyNumberFormat="1" applyFont="1" applyBorder="1" applyAlignment="1">
      <alignment horizontal="right" vertical="center" wrapText="1"/>
    </xf>
    <xf numFmtId="0" fontId="3" fillId="0" borderId="6" xfId="0"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3" fillId="0" borderId="0" xfId="53" applyNumberFormat="1" applyFont="1" applyBorder="1" applyAlignment="1">
      <alignment horizontal="center" vertical="center" wrapText="1"/>
    </xf>
    <xf numFmtId="49" fontId="3" fillId="0" borderId="1" xfId="53" applyNumberFormat="1" applyFont="1" applyBorder="1">
      <alignment horizontal="left" vertical="center" wrapText="1"/>
    </xf>
    <xf numFmtId="0" fontId="10" fillId="0" borderId="0" xfId="0" applyFont="1" applyFill="1" applyAlignment="1"/>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178" fontId="13" fillId="0" borderId="1" xfId="54" applyFont="1">
      <alignment horizontal="right" vertical="center"/>
    </xf>
    <xf numFmtId="0" fontId="0" fillId="0" borderId="0" xfId="0" applyFont="1" applyAlignment="1">
      <alignment horizontal="left" vertical="top"/>
    </xf>
    <xf numFmtId="0" fontId="11" fillId="0" borderId="10" xfId="0" applyFont="1" applyFill="1" applyBorder="1" applyAlignment="1">
      <alignment horizontal="center" vertical="center"/>
    </xf>
    <xf numFmtId="0" fontId="11" fillId="0" borderId="1" xfId="57" applyFont="1" applyFill="1" applyBorder="1" applyAlignment="1" applyProtection="1">
      <alignment horizontal="center" vertical="center"/>
    </xf>
    <xf numFmtId="0" fontId="11" fillId="0" borderId="11" xfId="0" applyFont="1" applyFill="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8" fontId="3" fillId="0" borderId="1" xfId="0" applyNumberFormat="1" applyFont="1" applyBorder="1" applyAlignment="1">
      <alignment horizontal="right" vertical="center" wrapText="1"/>
    </xf>
    <xf numFmtId="49" fontId="3" fillId="0" borderId="1" xfId="53"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49" fontId="14" fillId="0" borderId="0" xfId="53" applyNumberFormat="1" applyFont="1" applyBorder="1" applyAlignment="1">
      <alignment horizontal="right" vertical="center" wrapText="1"/>
    </xf>
    <xf numFmtId="0" fontId="3" fillId="0" borderId="1" xfId="53" applyNumberFormat="1" applyFont="1" applyBorder="1">
      <alignment horizontal="left" vertical="center" wrapText="1"/>
    </xf>
    <xf numFmtId="178" fontId="3" fillId="0" borderId="1" xfId="53" applyNumberFormat="1" applyFont="1" applyBorder="1" applyAlignment="1">
      <alignment horizontal="right" vertical="center" wrapText="1"/>
    </xf>
    <xf numFmtId="178" fontId="3" fillId="0" borderId="1" xfId="53" applyNumberFormat="1" applyFont="1" applyBorder="1" applyAlignment="1">
      <alignment horizontal="center" vertical="center" wrapText="1"/>
    </xf>
    <xf numFmtId="49" fontId="15"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6" fillId="0" borderId="1" xfId="0" applyFont="1" applyBorder="1" applyAlignment="1">
      <alignment horizontal="center" vertical="center"/>
    </xf>
    <xf numFmtId="178" fontId="3" fillId="0" borderId="1" xfId="0" applyNumberFormat="1" applyFont="1" applyBorder="1" applyAlignment="1">
      <alignment horizontal="right" vertical="center"/>
    </xf>
    <xf numFmtId="0" fontId="1" fillId="0" borderId="0" xfId="0" applyFont="1" applyAlignment="1">
      <alignment horizontal="right"/>
    </xf>
    <xf numFmtId="0" fontId="3" fillId="0" borderId="0" xfId="0" applyFont="1" applyAlignment="1">
      <alignment horizontal="right" vertical="center" wrapText="1"/>
    </xf>
    <xf numFmtId="49" fontId="3" fillId="0" borderId="1" xfId="53" applyNumberFormat="1" applyFont="1" applyBorder="1" applyAlignment="1">
      <alignment horizontal="left" vertical="center" wrapText="1"/>
    </xf>
    <xf numFmtId="178" fontId="3" fillId="0" borderId="1" xfId="0" applyNumberFormat="1" applyFont="1" applyBorder="1" applyAlignment="1">
      <alignment horizontal="left" vertical="center" wrapText="1"/>
    </xf>
    <xf numFmtId="178" fontId="3" fillId="0" borderId="1" xfId="53" applyNumberFormat="1" applyFont="1" applyBorder="1">
      <alignment horizontal="left" vertical="center" wrapText="1"/>
    </xf>
    <xf numFmtId="178" fontId="3" fillId="0" borderId="1" xfId="53" applyNumberFormat="1" applyFont="1" applyBorder="1" applyAlignment="1">
      <alignment horizontal="left" vertical="center" wrapText="1"/>
    </xf>
    <xf numFmtId="0" fontId="7" fillId="0" borderId="0" xfId="0" applyFont="1" applyAlignment="1"/>
    <xf numFmtId="0" fontId="15" fillId="0" borderId="0" xfId="0" applyFont="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3" fillId="0" borderId="0" xfId="0" applyFont="1" applyAlignment="1">
      <alignment horizontal="right" wrapText="1"/>
    </xf>
    <xf numFmtId="0" fontId="3" fillId="0" borderId="1" xfId="0" applyFont="1" applyBorder="1" applyAlignment="1">
      <alignment horizontal="left" vertical="center" wrapText="1" indent="2"/>
    </xf>
    <xf numFmtId="0" fontId="17" fillId="0" borderId="0" xfId="0" applyFont="1" applyAlignment="1">
      <alignment horizontal="center" vertical="center"/>
    </xf>
    <xf numFmtId="0" fontId="3" fillId="0" borderId="7" xfId="0" applyFont="1" applyBorder="1" applyAlignment="1">
      <alignment horizontal="left" vertical="center"/>
    </xf>
    <xf numFmtId="0" fontId="14" fillId="0" borderId="7" xfId="0" applyFont="1" applyBorder="1" applyAlignment="1">
      <alignment horizontal="center" vertical="center"/>
    </xf>
    <xf numFmtId="178" fontId="14" fillId="0" borderId="1" xfId="0" applyNumberFormat="1" applyFont="1" applyBorder="1" applyAlignment="1">
      <alignment horizontal="right" vertical="center"/>
    </xf>
    <xf numFmtId="0" fontId="14" fillId="0" borderId="1" xfId="0" applyFont="1" applyBorder="1" applyAlignment="1">
      <alignment horizontal="center" vertical="center"/>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4" xfId="0" applyFont="1" applyBorder="1" applyAlignment="1">
      <alignment horizontal="center" vertical="center"/>
    </xf>
    <xf numFmtId="0" fontId="18" fillId="0" borderId="6" xfId="0" applyFont="1" applyBorder="1" applyAlignment="1">
      <alignment horizontal="center" vertical="center" wrapText="1"/>
    </xf>
    <xf numFmtId="0" fontId="6" fillId="0" borderId="12" xfId="0" applyFont="1" applyBorder="1" applyAlignment="1">
      <alignment horizontal="center" vertical="center"/>
    </xf>
    <xf numFmtId="0" fontId="18" fillId="0" borderId="12" xfId="0" applyFont="1" applyBorder="1" applyAlignment="1">
      <alignment horizontal="center" vertical="center"/>
    </xf>
    <xf numFmtId="0" fontId="14" fillId="0" borderId="7" xfId="0" applyFont="1" applyBorder="1" applyAlignment="1">
      <alignment horizontal="left" vertical="center"/>
    </xf>
    <xf numFmtId="0" fontId="14"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sheetPr>
  <dimension ref="A1:D22"/>
  <sheetViews>
    <sheetView showZeros="0" topLeftCell="A3" workbookViewId="0">
      <selection activeCell="C21" sqref="C21"/>
    </sheetView>
  </sheetViews>
  <sheetFormatPr defaultColWidth="8.85" defaultRowHeight="15" customHeight="1" outlineLevelCol="3"/>
  <cols>
    <col min="1" max="4" width="35.7166666666667" customWidth="1"/>
  </cols>
  <sheetData>
    <row r="1" ht="18.75" customHeight="1" spans="1:4">
      <c r="A1" s="1"/>
      <c r="B1" s="1"/>
      <c r="C1" s="1"/>
      <c r="D1" s="10" t="s">
        <v>0</v>
      </c>
    </row>
    <row r="2" ht="45" customHeight="1" spans="1:4">
      <c r="A2" s="2" t="s">
        <v>1</v>
      </c>
      <c r="B2" s="2"/>
      <c r="C2" s="2"/>
      <c r="D2" s="2"/>
    </row>
    <row r="3" ht="18.75" customHeight="1" spans="1:4">
      <c r="A3" s="3" t="str">
        <f>"单位名称："&amp;"新平彝族傣族自治县检验检测所"</f>
        <v>单位名称：新平彝族傣族自治县检验检测所</v>
      </c>
      <c r="B3" s="3"/>
      <c r="C3" s="87"/>
      <c r="D3" s="10" t="s">
        <v>2</v>
      </c>
    </row>
    <row r="4" ht="22.5" customHeight="1" spans="1:4">
      <c r="A4" s="5" t="s">
        <v>3</v>
      </c>
      <c r="B4" s="5"/>
      <c r="C4" s="5" t="s">
        <v>4</v>
      </c>
      <c r="D4" s="5"/>
    </row>
    <row r="5" ht="18.75" customHeight="1" spans="1:4">
      <c r="A5" s="5" t="s">
        <v>5</v>
      </c>
      <c r="B5" s="5" t="s">
        <v>6</v>
      </c>
      <c r="C5" s="5" t="s">
        <v>7</v>
      </c>
      <c r="D5" s="5" t="s">
        <v>6</v>
      </c>
    </row>
    <row r="6" ht="18.75" customHeight="1" spans="1:4">
      <c r="A6" s="5"/>
      <c r="B6" s="5"/>
      <c r="C6" s="5"/>
      <c r="D6" s="5"/>
    </row>
    <row r="7" ht="22.5" customHeight="1" spans="1:4">
      <c r="A7" s="14" t="s">
        <v>8</v>
      </c>
      <c r="B7" s="18">
        <v>2418412</v>
      </c>
      <c r="C7" s="14" t="str">
        <f>"一"&amp;"、"&amp;"一般公共服务支出"</f>
        <v>一、一般公共服务支出</v>
      </c>
      <c r="D7" s="18">
        <v>2054339</v>
      </c>
    </row>
    <row r="8" ht="22.5" customHeight="1" spans="1:4">
      <c r="A8" s="14" t="s">
        <v>9</v>
      </c>
      <c r="B8" s="18"/>
      <c r="C8" s="14" t="str">
        <f>"二"&amp;"、"&amp;"社会保障和就业支出"</f>
        <v>二、社会保障和就业支出</v>
      </c>
      <c r="D8" s="18">
        <v>248866</v>
      </c>
    </row>
    <row r="9" ht="22.5" customHeight="1" spans="1:4">
      <c r="A9" s="14" t="s">
        <v>10</v>
      </c>
      <c r="B9" s="18"/>
      <c r="C9" s="14" t="str">
        <f>"三"&amp;"、"&amp;"卫生健康支出"</f>
        <v>三、卫生健康支出</v>
      </c>
      <c r="D9" s="18">
        <v>202927</v>
      </c>
    </row>
    <row r="10" ht="22.5" customHeight="1" spans="1:4">
      <c r="A10" s="14" t="s">
        <v>11</v>
      </c>
      <c r="B10" s="18"/>
      <c r="C10" s="14" t="str">
        <f>"四"&amp;"、"&amp;"住房保障支出"</f>
        <v>四、住房保障支出</v>
      </c>
      <c r="D10" s="18">
        <v>187020</v>
      </c>
    </row>
    <row r="11" ht="22.5" customHeight="1" spans="1:4">
      <c r="A11" s="14" t="s">
        <v>12</v>
      </c>
      <c r="B11" s="18">
        <v>274740</v>
      </c>
      <c r="C11" s="14"/>
      <c r="D11" s="18"/>
    </row>
    <row r="12" ht="22.5" customHeight="1" spans="1:4">
      <c r="A12" s="14" t="s">
        <v>13</v>
      </c>
      <c r="B12" s="18"/>
      <c r="C12" s="14"/>
      <c r="D12" s="18"/>
    </row>
    <row r="13" ht="22.5" customHeight="1" spans="1:4">
      <c r="A13" s="14" t="s">
        <v>14</v>
      </c>
      <c r="B13" s="18"/>
      <c r="C13" s="14"/>
      <c r="D13" s="18"/>
    </row>
    <row r="14" ht="22.5" customHeight="1" spans="1:4">
      <c r="A14" s="14" t="s">
        <v>15</v>
      </c>
      <c r="B14" s="18"/>
      <c r="C14" s="14"/>
      <c r="D14" s="18"/>
    </row>
    <row r="15" ht="22.5" customHeight="1" spans="1:4">
      <c r="A15" s="88" t="s">
        <v>16</v>
      </c>
      <c r="B15" s="18"/>
      <c r="C15" s="91"/>
      <c r="D15" s="18"/>
    </row>
    <row r="16" ht="22.5" customHeight="1" spans="1:4">
      <c r="A16" s="88" t="s">
        <v>17</v>
      </c>
      <c r="B16" s="18">
        <v>274740</v>
      </c>
      <c r="C16" s="91"/>
      <c r="D16" s="18"/>
    </row>
    <row r="17" ht="22.5" customHeight="1" spans="1:4">
      <c r="A17" s="88"/>
      <c r="B17" s="18"/>
      <c r="C17" s="91"/>
      <c r="D17" s="18"/>
    </row>
    <row r="18" ht="22.5" customHeight="1" spans="1:4">
      <c r="A18" s="89" t="s">
        <v>18</v>
      </c>
      <c r="B18" s="90">
        <v>2693152</v>
      </c>
      <c r="C18" s="91" t="s">
        <v>19</v>
      </c>
      <c r="D18" s="90">
        <v>2693152</v>
      </c>
    </row>
    <row r="19" ht="22.5" customHeight="1" spans="1:4">
      <c r="A19" s="98" t="s">
        <v>20</v>
      </c>
      <c r="B19" s="18"/>
      <c r="C19" s="99" t="s">
        <v>21</v>
      </c>
      <c r="D19" s="67"/>
    </row>
    <row r="20" ht="22.5" customHeight="1" spans="1:4">
      <c r="A20" s="88" t="s">
        <v>22</v>
      </c>
      <c r="B20" s="90"/>
      <c r="C20" s="88" t="s">
        <v>22</v>
      </c>
      <c r="D20" s="90"/>
    </row>
    <row r="21" ht="22.5" customHeight="1" spans="1:4">
      <c r="A21" s="88" t="s">
        <v>23</v>
      </c>
      <c r="B21" s="90"/>
      <c r="C21" s="88" t="s">
        <v>24</v>
      </c>
      <c r="D21" s="90"/>
    </row>
    <row r="22" ht="22.5" customHeight="1" spans="1:4">
      <c r="A22" s="89" t="s">
        <v>25</v>
      </c>
      <c r="B22" s="90">
        <v>2693152</v>
      </c>
      <c r="C22" s="91" t="s">
        <v>26</v>
      </c>
      <c r="D22" s="90">
        <v>2693152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sheetPr>
  <dimension ref="A1:F9"/>
  <sheetViews>
    <sheetView showZeros="0" workbookViewId="0">
      <selection activeCell="B15" sqref="B15"/>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68" t="s">
        <v>314</v>
      </c>
    </row>
    <row r="2" ht="37.5" customHeight="1" spans="1:6">
      <c r="A2" s="2" t="s">
        <v>315</v>
      </c>
      <c r="B2" s="2"/>
      <c r="C2" s="2"/>
      <c r="D2" s="2"/>
      <c r="E2" s="2"/>
      <c r="F2" s="2"/>
    </row>
    <row r="3" ht="18.75" customHeight="1" spans="1:6">
      <c r="A3" s="64" t="s">
        <v>230</v>
      </c>
      <c r="B3" s="64"/>
      <c r="C3" s="64"/>
      <c r="D3" s="65"/>
      <c r="E3" s="65"/>
      <c r="F3" s="69" t="s">
        <v>29</v>
      </c>
    </row>
    <row r="4" ht="18.75" customHeight="1" spans="1:6">
      <c r="A4" s="12" t="s">
        <v>135</v>
      </c>
      <c r="B4" s="12" t="s">
        <v>60</v>
      </c>
      <c r="C4" s="12" t="s">
        <v>61</v>
      </c>
      <c r="D4" s="66" t="s">
        <v>316</v>
      </c>
      <c r="E4" s="66"/>
      <c r="F4" s="66"/>
    </row>
    <row r="5" ht="18.75" customHeight="1" spans="1:6">
      <c r="A5" s="12" t="s">
        <v>60</v>
      </c>
      <c r="B5" s="12" t="s">
        <v>60</v>
      </c>
      <c r="C5" s="12" t="s">
        <v>61</v>
      </c>
      <c r="D5" s="66" t="s">
        <v>34</v>
      </c>
      <c r="E5" s="66" t="s">
        <v>64</v>
      </c>
      <c r="F5" s="66" t="s">
        <v>65</v>
      </c>
    </row>
    <row r="6" ht="18.75" customHeight="1" spans="1:6">
      <c r="A6" s="13" t="s">
        <v>46</v>
      </c>
      <c r="B6" s="13">
        <v>2</v>
      </c>
      <c r="C6" s="13">
        <v>3</v>
      </c>
      <c r="D6" s="13" t="s">
        <v>49</v>
      </c>
      <c r="E6" s="13" t="s">
        <v>50</v>
      </c>
      <c r="F6" s="13" t="s">
        <v>51</v>
      </c>
    </row>
    <row r="7" ht="20.25" customHeight="1" spans="1:6">
      <c r="A7" s="15"/>
      <c r="B7" s="15"/>
      <c r="C7" s="15"/>
      <c r="D7" s="18"/>
      <c r="E7" s="18"/>
      <c r="F7" s="18"/>
    </row>
    <row r="8" ht="20.25" customHeight="1" spans="1:6">
      <c r="A8" s="30" t="s">
        <v>107</v>
      </c>
      <c r="B8" s="30"/>
      <c r="C8" s="30"/>
      <c r="D8" s="67"/>
      <c r="E8" s="67"/>
      <c r="F8" s="67"/>
    </row>
    <row r="9" customHeight="1" spans="1:1">
      <c r="A9" t="s">
        <v>317</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sheetPr>
  <dimension ref="A1:Q21"/>
  <sheetViews>
    <sheetView showZeros="0" topLeftCell="A7" workbookViewId="0">
      <selection activeCell="F11" sqref="F11:F16"/>
    </sheetView>
  </sheetViews>
  <sheetFormatPr defaultColWidth="8.85" defaultRowHeight="15" customHeight="1"/>
  <cols>
    <col min="1" max="1" width="32.9916666666667" customWidth="1"/>
    <col min="2" max="2" width="31.275" customWidth="1"/>
    <col min="3" max="3" width="31.4166666666667" customWidth="1"/>
    <col min="4" max="4" width="11.4166666666667" customWidth="1"/>
    <col min="5" max="7" width="16.275" customWidth="1"/>
    <col min="8" max="11" width="16.4166666666667" customWidth="1"/>
    <col min="12" max="17" width="16.275" customWidth="1"/>
  </cols>
  <sheetData>
    <row r="1" customHeight="1" spans="1:17">
      <c r="A1" s="58"/>
      <c r="B1" s="58"/>
      <c r="C1" s="58"/>
      <c r="D1" s="58"/>
      <c r="E1" s="58"/>
      <c r="F1" s="58"/>
      <c r="G1" s="58"/>
      <c r="H1" s="58"/>
      <c r="I1" s="58"/>
      <c r="J1" s="58"/>
      <c r="K1" s="58"/>
      <c r="L1" s="58"/>
      <c r="M1" s="58"/>
      <c r="N1" s="58"/>
      <c r="O1" s="58"/>
      <c r="P1" s="58"/>
      <c r="Q1" s="27" t="s">
        <v>318</v>
      </c>
    </row>
    <row r="2" ht="45" customHeight="1" spans="1:17">
      <c r="A2" s="52" t="s">
        <v>319</v>
      </c>
      <c r="B2" s="52"/>
      <c r="C2" s="52"/>
      <c r="D2" s="52"/>
      <c r="E2" s="52"/>
      <c r="F2" s="52"/>
      <c r="G2" s="52"/>
      <c r="H2" s="52"/>
      <c r="I2" s="52"/>
      <c r="J2" s="52"/>
      <c r="K2" s="52"/>
      <c r="L2" s="52"/>
      <c r="M2" s="52"/>
      <c r="N2" s="62"/>
      <c r="O2" s="62"/>
      <c r="P2" s="62"/>
      <c r="Q2" s="62"/>
    </row>
    <row r="3" ht="20.25" customHeight="1" spans="1:17">
      <c r="A3" s="19" t="s">
        <v>230</v>
      </c>
      <c r="B3" s="19"/>
      <c r="C3" s="19"/>
      <c r="D3" s="19"/>
      <c r="E3" s="19"/>
      <c r="F3" s="19"/>
      <c r="G3" s="19"/>
      <c r="H3" s="19"/>
      <c r="I3" s="19"/>
      <c r="J3" s="19"/>
      <c r="K3" s="19"/>
      <c r="L3" s="19"/>
      <c r="M3" s="19"/>
      <c r="N3" s="19"/>
      <c r="O3" s="19"/>
      <c r="P3" s="19"/>
      <c r="Q3" s="27" t="s">
        <v>29</v>
      </c>
    </row>
    <row r="4" ht="20.25" customHeight="1" spans="1:17">
      <c r="A4" s="21" t="s">
        <v>320</v>
      </c>
      <c r="B4" s="21" t="s">
        <v>321</v>
      </c>
      <c r="C4" s="21" t="s">
        <v>322</v>
      </c>
      <c r="D4" s="21" t="s">
        <v>323</v>
      </c>
      <c r="E4" s="21" t="s">
        <v>324</v>
      </c>
      <c r="F4" s="21" t="s">
        <v>325</v>
      </c>
      <c r="G4" s="21" t="s">
        <v>142</v>
      </c>
      <c r="H4" s="21"/>
      <c r="I4" s="21"/>
      <c r="J4" s="21"/>
      <c r="K4" s="21"/>
      <c r="L4" s="21"/>
      <c r="M4" s="21"/>
      <c r="N4" s="21"/>
      <c r="O4" s="21"/>
      <c r="P4" s="21"/>
      <c r="Q4" s="21"/>
    </row>
    <row r="5" ht="20.25" customHeight="1" spans="1:17">
      <c r="A5" s="21" t="s">
        <v>326</v>
      </c>
      <c r="B5" s="21" t="s">
        <v>321</v>
      </c>
      <c r="C5" s="21" t="s">
        <v>322</v>
      </c>
      <c r="D5" s="21" t="s">
        <v>323</v>
      </c>
      <c r="E5" s="21" t="s">
        <v>324</v>
      </c>
      <c r="F5" s="21" t="s">
        <v>325</v>
      </c>
      <c r="G5" s="21" t="s">
        <v>32</v>
      </c>
      <c r="H5" s="21" t="s">
        <v>35</v>
      </c>
      <c r="I5" s="21" t="s">
        <v>327</v>
      </c>
      <c r="J5" s="21" t="s">
        <v>328</v>
      </c>
      <c r="K5" s="21" t="s">
        <v>38</v>
      </c>
      <c r="L5" s="21" t="s">
        <v>329</v>
      </c>
      <c r="M5" s="21" t="s">
        <v>63</v>
      </c>
      <c r="N5" s="21"/>
      <c r="O5" s="21"/>
      <c r="P5" s="21"/>
      <c r="Q5" s="21"/>
    </row>
    <row r="6" ht="32.4" customHeight="1" spans="1:17">
      <c r="A6" s="21"/>
      <c r="B6" s="21"/>
      <c r="C6" s="21"/>
      <c r="D6" s="21"/>
      <c r="E6" s="21"/>
      <c r="F6" s="21"/>
      <c r="G6" s="21"/>
      <c r="H6" s="21" t="s">
        <v>34</v>
      </c>
      <c r="I6" s="21"/>
      <c r="J6" s="21"/>
      <c r="K6" s="21"/>
      <c r="L6" s="21" t="s">
        <v>34</v>
      </c>
      <c r="M6" s="21" t="s">
        <v>41</v>
      </c>
      <c r="N6" s="21" t="s">
        <v>42</v>
      </c>
      <c r="O6" s="63" t="s">
        <v>43</v>
      </c>
      <c r="P6" s="63" t="s">
        <v>44</v>
      </c>
      <c r="Q6" s="63" t="s">
        <v>45</v>
      </c>
    </row>
    <row r="7" ht="20.25" customHeight="1" spans="1:17">
      <c r="A7" s="54">
        <v>1</v>
      </c>
      <c r="B7" s="54">
        <v>2</v>
      </c>
      <c r="C7" s="54">
        <v>3</v>
      </c>
      <c r="D7" s="54">
        <v>4</v>
      </c>
      <c r="E7" s="54">
        <v>5</v>
      </c>
      <c r="F7" s="54">
        <v>6</v>
      </c>
      <c r="G7" s="54">
        <v>7</v>
      </c>
      <c r="H7" s="54">
        <v>8</v>
      </c>
      <c r="I7" s="54">
        <v>9</v>
      </c>
      <c r="J7" s="54">
        <v>10</v>
      </c>
      <c r="K7" s="54">
        <v>11</v>
      </c>
      <c r="L7" s="54">
        <v>12</v>
      </c>
      <c r="M7" s="54">
        <v>13</v>
      </c>
      <c r="N7" s="54">
        <v>14</v>
      </c>
      <c r="O7" s="54">
        <v>15</v>
      </c>
      <c r="P7" s="54">
        <v>16</v>
      </c>
      <c r="Q7" s="54">
        <v>17</v>
      </c>
    </row>
    <row r="8" ht="20.25" customHeight="1" spans="1:17">
      <c r="A8" s="59" t="s">
        <v>183</v>
      </c>
      <c r="B8" s="36"/>
      <c r="C8" s="36"/>
      <c r="D8" s="60"/>
      <c r="E8" s="60"/>
      <c r="F8" s="60">
        <v>2475</v>
      </c>
      <c r="G8" s="60">
        <v>2475</v>
      </c>
      <c r="H8" s="60">
        <v>2475</v>
      </c>
      <c r="I8" s="60"/>
      <c r="J8" s="55"/>
      <c r="K8" s="55"/>
      <c r="L8" s="60"/>
      <c r="M8" s="60"/>
      <c r="N8" s="60"/>
      <c r="O8" s="60"/>
      <c r="P8" s="60"/>
      <c r="Q8" s="60"/>
    </row>
    <row r="9" ht="20.25" customHeight="1" spans="1:17">
      <c r="A9" s="36"/>
      <c r="B9" s="36" t="s">
        <v>330</v>
      </c>
      <c r="C9" s="36" t="str">
        <f>"A05040101"&amp;"  "&amp;"复印纸"</f>
        <v>A05040101  复印纸</v>
      </c>
      <c r="D9" s="61" t="s">
        <v>331</v>
      </c>
      <c r="E9" s="56">
        <v>15</v>
      </c>
      <c r="F9" s="60">
        <v>2475</v>
      </c>
      <c r="G9" s="60">
        <v>2475</v>
      </c>
      <c r="H9" s="55">
        <v>2475</v>
      </c>
      <c r="I9" s="55"/>
      <c r="J9" s="55"/>
      <c r="K9" s="55"/>
      <c r="L9" s="60"/>
      <c r="M9" s="60"/>
      <c r="N9" s="60"/>
      <c r="O9" s="60"/>
      <c r="P9" s="60"/>
      <c r="Q9" s="60"/>
    </row>
    <row r="10" ht="20.25" customHeight="1" spans="1:17">
      <c r="A10" s="59" t="s">
        <v>222</v>
      </c>
      <c r="B10" s="36"/>
      <c r="C10" s="36"/>
      <c r="D10" s="36"/>
      <c r="E10" s="36"/>
      <c r="F10" s="60">
        <v>26320</v>
      </c>
      <c r="G10" s="60">
        <v>26320</v>
      </c>
      <c r="H10" s="60">
        <v>26320</v>
      </c>
      <c r="I10" s="60"/>
      <c r="J10" s="55"/>
      <c r="K10" s="55"/>
      <c r="L10" s="60"/>
      <c r="M10" s="60"/>
      <c r="N10" s="60"/>
      <c r="O10" s="60"/>
      <c r="P10" s="60"/>
      <c r="Q10" s="60"/>
    </row>
    <row r="11" ht="20.25" customHeight="1" spans="1:17">
      <c r="A11" s="36"/>
      <c r="B11" s="36" t="s">
        <v>332</v>
      </c>
      <c r="C11" s="36" t="str">
        <f>"A02021001"&amp;"  "&amp;"A3黑白打印机"</f>
        <v>A02021001  A3黑白打印机</v>
      </c>
      <c r="D11" s="61" t="s">
        <v>333</v>
      </c>
      <c r="E11" s="56">
        <v>1</v>
      </c>
      <c r="F11" s="60">
        <v>2000</v>
      </c>
      <c r="G11" s="60">
        <v>2000</v>
      </c>
      <c r="H11" s="55">
        <v>2000</v>
      </c>
      <c r="I11" s="55"/>
      <c r="J11" s="55"/>
      <c r="K11" s="55"/>
      <c r="L11" s="60"/>
      <c r="M11" s="60"/>
      <c r="N11" s="60"/>
      <c r="O11" s="60"/>
      <c r="P11" s="60"/>
      <c r="Q11" s="60"/>
    </row>
    <row r="12" ht="20.25" customHeight="1" spans="1:17">
      <c r="A12" s="36"/>
      <c r="B12" s="36" t="s">
        <v>334</v>
      </c>
      <c r="C12" s="36" t="str">
        <f>"A05010301"&amp;"  "&amp;"办公椅"</f>
        <v>A05010301  办公椅</v>
      </c>
      <c r="D12" s="61" t="s">
        <v>335</v>
      </c>
      <c r="E12" s="56">
        <v>14</v>
      </c>
      <c r="F12" s="60">
        <v>2520</v>
      </c>
      <c r="G12" s="60">
        <v>2520</v>
      </c>
      <c r="H12" s="55">
        <v>2520</v>
      </c>
      <c r="I12" s="55"/>
      <c r="J12" s="55"/>
      <c r="K12" s="55"/>
      <c r="L12" s="60"/>
      <c r="M12" s="60"/>
      <c r="N12" s="60"/>
      <c r="O12" s="60"/>
      <c r="P12" s="60"/>
      <c r="Q12" s="60"/>
    </row>
    <row r="13" ht="20.25" customHeight="1" spans="1:17">
      <c r="A13" s="36"/>
      <c r="B13" s="36" t="s">
        <v>336</v>
      </c>
      <c r="C13" s="36" t="str">
        <f>"A02020400"&amp;"  "&amp;"多功能一体机"</f>
        <v>A02020400  多功能一体机</v>
      </c>
      <c r="D13" s="61" t="s">
        <v>333</v>
      </c>
      <c r="E13" s="56">
        <v>1</v>
      </c>
      <c r="F13" s="60">
        <v>9000</v>
      </c>
      <c r="G13" s="60">
        <v>9000</v>
      </c>
      <c r="H13" s="55">
        <v>9000</v>
      </c>
      <c r="I13" s="55"/>
      <c r="J13" s="55"/>
      <c r="K13" s="55"/>
      <c r="L13" s="60"/>
      <c r="M13" s="60"/>
      <c r="N13" s="60"/>
      <c r="O13" s="60"/>
      <c r="P13" s="60"/>
      <c r="Q13" s="60"/>
    </row>
    <row r="14" ht="20.25" customHeight="1" spans="1:17">
      <c r="A14" s="36"/>
      <c r="B14" s="36" t="s">
        <v>337</v>
      </c>
      <c r="C14" s="36" t="str">
        <f>"A02061818"&amp;"  "&amp;"饮水器"</f>
        <v>A02061818  饮水器</v>
      </c>
      <c r="D14" s="61" t="s">
        <v>333</v>
      </c>
      <c r="E14" s="56">
        <v>6</v>
      </c>
      <c r="F14" s="60">
        <v>3600</v>
      </c>
      <c r="G14" s="60">
        <v>3600</v>
      </c>
      <c r="H14" s="55">
        <v>3600</v>
      </c>
      <c r="I14" s="55"/>
      <c r="J14" s="55"/>
      <c r="K14" s="55"/>
      <c r="L14" s="60"/>
      <c r="M14" s="60"/>
      <c r="N14" s="60"/>
      <c r="O14" s="60"/>
      <c r="P14" s="60"/>
      <c r="Q14" s="60"/>
    </row>
    <row r="15" ht="20.25" customHeight="1" spans="1:17">
      <c r="A15" s="36"/>
      <c r="B15" s="36" t="s">
        <v>338</v>
      </c>
      <c r="C15" s="36" t="str">
        <f>"A05010204"&amp;"  "&amp;"茶几"</f>
        <v>A05010204  茶几</v>
      </c>
      <c r="D15" s="61" t="s">
        <v>339</v>
      </c>
      <c r="E15" s="56">
        <v>8</v>
      </c>
      <c r="F15" s="60">
        <v>2400</v>
      </c>
      <c r="G15" s="60">
        <v>2400</v>
      </c>
      <c r="H15" s="55">
        <v>2400</v>
      </c>
      <c r="I15" s="55"/>
      <c r="J15" s="55"/>
      <c r="K15" s="55"/>
      <c r="L15" s="60"/>
      <c r="M15" s="60"/>
      <c r="N15" s="60"/>
      <c r="O15" s="60"/>
      <c r="P15" s="60"/>
      <c r="Q15" s="60"/>
    </row>
    <row r="16" ht="20.25" customHeight="1" spans="1:17">
      <c r="A16" s="36"/>
      <c r="B16" s="36" t="s">
        <v>340</v>
      </c>
      <c r="C16" s="36" t="str">
        <f>"A05010401"&amp;"  "&amp;"三人沙发"</f>
        <v>A05010401  三人沙发</v>
      </c>
      <c r="D16" s="61" t="s">
        <v>341</v>
      </c>
      <c r="E16" s="56">
        <v>4</v>
      </c>
      <c r="F16" s="60">
        <v>6800</v>
      </c>
      <c r="G16" s="60">
        <v>6800</v>
      </c>
      <c r="H16" s="55">
        <v>6800</v>
      </c>
      <c r="I16" s="55"/>
      <c r="J16" s="55"/>
      <c r="K16" s="55"/>
      <c r="L16" s="60"/>
      <c r="M16" s="60"/>
      <c r="N16" s="60"/>
      <c r="O16" s="60"/>
      <c r="P16" s="60"/>
      <c r="Q16" s="60"/>
    </row>
    <row r="17" ht="20.25" customHeight="1" spans="1:17">
      <c r="A17" s="59" t="s">
        <v>179</v>
      </c>
      <c r="B17" s="36"/>
      <c r="C17" s="36"/>
      <c r="D17" s="36"/>
      <c r="E17" s="36"/>
      <c r="F17" s="60">
        <v>23000</v>
      </c>
      <c r="G17" s="60">
        <v>23000</v>
      </c>
      <c r="H17" s="60">
        <v>23000</v>
      </c>
      <c r="I17" s="60"/>
      <c r="J17" s="55"/>
      <c r="K17" s="55"/>
      <c r="L17" s="60"/>
      <c r="M17" s="60"/>
      <c r="N17" s="60"/>
      <c r="O17" s="60"/>
      <c r="P17" s="60"/>
      <c r="Q17" s="60"/>
    </row>
    <row r="18" ht="20.25" customHeight="1" spans="1:17">
      <c r="A18" s="36"/>
      <c r="B18" s="36" t="s">
        <v>342</v>
      </c>
      <c r="C18" s="36" t="str">
        <f>"C1804010201"&amp;"  "&amp;"机动车保险服务"</f>
        <v>C1804010201  机动车保险服务</v>
      </c>
      <c r="D18" s="61" t="s">
        <v>343</v>
      </c>
      <c r="E18" s="56">
        <v>1</v>
      </c>
      <c r="F18" s="60">
        <v>5000</v>
      </c>
      <c r="G18" s="60">
        <v>5000</v>
      </c>
      <c r="H18" s="55">
        <v>5000</v>
      </c>
      <c r="I18" s="55"/>
      <c r="J18" s="55"/>
      <c r="K18" s="55"/>
      <c r="L18" s="60"/>
      <c r="M18" s="60"/>
      <c r="N18" s="60"/>
      <c r="O18" s="60"/>
      <c r="P18" s="60"/>
      <c r="Q18" s="60"/>
    </row>
    <row r="19" ht="20.25" customHeight="1" spans="1:17">
      <c r="A19" s="36"/>
      <c r="B19" s="36" t="s">
        <v>344</v>
      </c>
      <c r="C19" s="36" t="str">
        <f>"C23120302"&amp;"  "&amp;"车辆加油、添加燃料服务"</f>
        <v>C23120302  车辆加油、添加燃料服务</v>
      </c>
      <c r="D19" s="61" t="s">
        <v>343</v>
      </c>
      <c r="E19" s="56">
        <v>1</v>
      </c>
      <c r="F19" s="60">
        <v>3000</v>
      </c>
      <c r="G19" s="60">
        <v>3000</v>
      </c>
      <c r="H19" s="55">
        <v>3000</v>
      </c>
      <c r="I19" s="55"/>
      <c r="J19" s="55"/>
      <c r="K19" s="55"/>
      <c r="L19" s="60"/>
      <c r="M19" s="60"/>
      <c r="N19" s="60"/>
      <c r="O19" s="60"/>
      <c r="P19" s="60"/>
      <c r="Q19" s="60"/>
    </row>
    <row r="20" ht="20.25" customHeight="1" spans="1:17">
      <c r="A20" s="36"/>
      <c r="B20" s="36" t="s">
        <v>345</v>
      </c>
      <c r="C20" s="36" t="str">
        <f>"C23120301"&amp;"  "&amp;"车辆维修和保养服务"</f>
        <v>C23120301  车辆维修和保养服务</v>
      </c>
      <c r="D20" s="61" t="s">
        <v>343</v>
      </c>
      <c r="E20" s="56">
        <v>1</v>
      </c>
      <c r="F20" s="60">
        <v>15000</v>
      </c>
      <c r="G20" s="60">
        <v>15000</v>
      </c>
      <c r="H20" s="55">
        <v>15000</v>
      </c>
      <c r="I20" s="55"/>
      <c r="J20" s="55"/>
      <c r="K20" s="55"/>
      <c r="L20" s="60"/>
      <c r="M20" s="60"/>
      <c r="N20" s="60"/>
      <c r="O20" s="60"/>
      <c r="P20" s="60"/>
      <c r="Q20" s="60"/>
    </row>
    <row r="21" ht="20.25" customHeight="1" spans="1:17">
      <c r="A21" s="56" t="s">
        <v>32</v>
      </c>
      <c r="B21" s="56"/>
      <c r="C21" s="56"/>
      <c r="D21" s="61"/>
      <c r="E21" s="61"/>
      <c r="F21" s="60">
        <v>51795</v>
      </c>
      <c r="G21" s="60">
        <v>51795</v>
      </c>
      <c r="H21" s="60">
        <v>51795</v>
      </c>
      <c r="I21" s="60"/>
      <c r="J21" s="60"/>
      <c r="K21" s="60"/>
      <c r="L21" s="60"/>
      <c r="M21" s="60"/>
      <c r="N21" s="60"/>
      <c r="O21" s="60"/>
      <c r="P21" s="60"/>
      <c r="Q21" s="60"/>
    </row>
  </sheetData>
  <mergeCells count="17">
    <mergeCell ref="A1:M1"/>
    <mergeCell ref="A2:Q2"/>
    <mergeCell ref="A3:M3"/>
    <mergeCell ref="G4:Q4"/>
    <mergeCell ref="L5:Q5"/>
    <mergeCell ref="A21:E2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sheetPr>
  <dimension ref="A1:N11"/>
  <sheetViews>
    <sheetView showZeros="0" workbookViewId="0">
      <selection activeCell="A11" sqref="A11"/>
    </sheetView>
  </sheetViews>
  <sheetFormatPr defaultColWidth="8.85" defaultRowHeight="15" customHeight="1"/>
  <cols>
    <col min="1" max="1" width="35.1333333333333" customWidth="1"/>
    <col min="2" max="2" width="28.275" customWidth="1"/>
    <col min="3" max="3" width="28.4166666666667" customWidth="1"/>
    <col min="4" max="4" width="16.275" customWidth="1"/>
    <col min="5" max="9" width="16.4166666666667" customWidth="1"/>
    <col min="10" max="14" width="16.275" customWidth="1"/>
  </cols>
  <sheetData>
    <row r="1" customHeight="1" spans="1:14">
      <c r="A1" s="27"/>
      <c r="B1" s="27"/>
      <c r="C1" s="27"/>
      <c r="D1" s="27"/>
      <c r="E1" s="27"/>
      <c r="F1" s="27"/>
      <c r="G1" s="27"/>
      <c r="H1" s="27"/>
      <c r="I1" s="27"/>
      <c r="J1" s="27"/>
      <c r="K1" s="27"/>
      <c r="L1" s="27"/>
      <c r="M1" s="27"/>
      <c r="N1" s="27" t="s">
        <v>346</v>
      </c>
    </row>
    <row r="2" ht="45" customHeight="1" spans="1:14">
      <c r="A2" s="52" t="s">
        <v>347</v>
      </c>
      <c r="B2" s="52"/>
      <c r="C2" s="52"/>
      <c r="D2" s="52"/>
      <c r="E2" s="52"/>
      <c r="F2" s="52"/>
      <c r="G2" s="52"/>
      <c r="H2" s="52"/>
      <c r="I2" s="52"/>
      <c r="J2" s="52"/>
      <c r="K2" s="52"/>
      <c r="L2" s="52"/>
      <c r="M2" s="52"/>
      <c r="N2" s="52"/>
    </row>
    <row r="3" ht="20.25" customHeight="1" spans="1:14">
      <c r="A3" s="3" t="str">
        <f>"单位名称："&amp;"新平彝族傣族自治县检验检测所"</f>
        <v>单位名称：新平彝族傣族自治县检验检测所</v>
      </c>
      <c r="B3" s="3"/>
      <c r="C3" s="3"/>
      <c r="D3" s="3"/>
      <c r="E3" s="3"/>
      <c r="F3" s="3"/>
      <c r="G3" s="3"/>
      <c r="H3" s="3"/>
      <c r="I3" s="27"/>
      <c r="J3" s="27"/>
      <c r="K3" s="27"/>
      <c r="L3" s="27"/>
      <c r="M3" s="27"/>
      <c r="N3" s="27" t="s">
        <v>29</v>
      </c>
    </row>
    <row r="4" ht="27.15" customHeight="1" spans="1:14">
      <c r="A4" s="53" t="s">
        <v>320</v>
      </c>
      <c r="B4" s="53" t="s">
        <v>348</v>
      </c>
      <c r="C4" s="53" t="s">
        <v>349</v>
      </c>
      <c r="D4" s="53" t="s">
        <v>142</v>
      </c>
      <c r="E4" s="53"/>
      <c r="F4" s="53"/>
      <c r="G4" s="53"/>
      <c r="H4" s="53"/>
      <c r="I4" s="53"/>
      <c r="J4" s="53"/>
      <c r="K4" s="53"/>
      <c r="L4" s="53"/>
      <c r="M4" s="53"/>
      <c r="N4" s="53"/>
    </row>
    <row r="5" ht="23.4" customHeight="1" spans="1:14">
      <c r="A5" s="53" t="s">
        <v>326</v>
      </c>
      <c r="B5" s="53"/>
      <c r="C5" s="53" t="s">
        <v>350</v>
      </c>
      <c r="D5" s="53" t="s">
        <v>32</v>
      </c>
      <c r="E5" s="53" t="s">
        <v>35</v>
      </c>
      <c r="F5" s="53" t="s">
        <v>327</v>
      </c>
      <c r="G5" s="53" t="s">
        <v>328</v>
      </c>
      <c r="H5" s="53" t="s">
        <v>38</v>
      </c>
      <c r="I5" s="53" t="s">
        <v>329</v>
      </c>
      <c r="J5" s="53"/>
      <c r="K5" s="53"/>
      <c r="L5" s="53"/>
      <c r="M5" s="53"/>
      <c r="N5" s="53"/>
    </row>
    <row r="6" ht="28.65" customHeight="1" spans="1:14">
      <c r="A6" s="53"/>
      <c r="B6" s="53"/>
      <c r="C6" s="53"/>
      <c r="D6" s="53"/>
      <c r="E6" s="53" t="s">
        <v>34</v>
      </c>
      <c r="F6" s="53"/>
      <c r="G6" s="53"/>
      <c r="H6" s="53"/>
      <c r="I6" s="53" t="s">
        <v>34</v>
      </c>
      <c r="J6" s="53" t="s">
        <v>41</v>
      </c>
      <c r="K6" s="53" t="s">
        <v>42</v>
      </c>
      <c r="L6" s="57" t="s">
        <v>43</v>
      </c>
      <c r="M6" s="57" t="s">
        <v>44</v>
      </c>
      <c r="N6" s="57" t="s">
        <v>45</v>
      </c>
    </row>
    <row r="7" ht="20.25" customHeight="1" spans="1:14">
      <c r="A7" s="54">
        <v>1</v>
      </c>
      <c r="B7" s="54">
        <v>2</v>
      </c>
      <c r="C7" s="54">
        <v>3</v>
      </c>
      <c r="D7" s="54">
        <v>4</v>
      </c>
      <c r="E7" s="54">
        <v>5</v>
      </c>
      <c r="F7" s="54">
        <v>6</v>
      </c>
      <c r="G7" s="54">
        <v>7</v>
      </c>
      <c r="H7" s="54">
        <v>8</v>
      </c>
      <c r="I7" s="54">
        <v>9</v>
      </c>
      <c r="J7" s="54">
        <v>10</v>
      </c>
      <c r="K7" s="54">
        <v>11</v>
      </c>
      <c r="L7" s="54">
        <v>12</v>
      </c>
      <c r="M7" s="54">
        <v>13</v>
      </c>
      <c r="N7" s="54">
        <v>14</v>
      </c>
    </row>
    <row r="8" ht="20.25" customHeight="1" spans="1:14">
      <c r="A8" s="36"/>
      <c r="B8" s="36"/>
      <c r="C8" s="36"/>
      <c r="D8" s="55"/>
      <c r="E8" s="55"/>
      <c r="F8" s="55"/>
      <c r="G8" s="55"/>
      <c r="H8" s="55"/>
      <c r="I8" s="55"/>
      <c r="J8" s="55"/>
      <c r="K8" s="55"/>
      <c r="L8" s="55"/>
      <c r="M8" s="55"/>
      <c r="N8" s="55"/>
    </row>
    <row r="9" ht="20.25" customHeight="1" spans="1:14">
      <c r="A9" s="36"/>
      <c r="B9" s="36"/>
      <c r="C9" s="36"/>
      <c r="D9" s="55"/>
      <c r="E9" s="55"/>
      <c r="F9" s="55"/>
      <c r="G9" s="55"/>
      <c r="H9" s="55"/>
      <c r="I9" s="55"/>
      <c r="J9" s="55"/>
      <c r="K9" s="55"/>
      <c r="L9" s="55"/>
      <c r="M9" s="55"/>
      <c r="N9" s="55"/>
    </row>
    <row r="10" ht="20.25" customHeight="1" spans="1:14">
      <c r="A10" s="56" t="s">
        <v>32</v>
      </c>
      <c r="B10" s="56"/>
      <c r="C10" s="56"/>
      <c r="D10" s="55"/>
      <c r="E10" s="55"/>
      <c r="F10" s="55"/>
      <c r="G10" s="55"/>
      <c r="H10" s="55"/>
      <c r="I10" s="55"/>
      <c r="J10" s="55"/>
      <c r="K10" s="55"/>
      <c r="L10" s="55"/>
      <c r="M10" s="55"/>
      <c r="N10" s="55"/>
    </row>
    <row r="11" customHeight="1" spans="1:1">
      <c r="A11" s="17" t="s">
        <v>317</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sheetPr>
  <dimension ref="A1:P9"/>
  <sheetViews>
    <sheetView showZeros="0" topLeftCell="E1" workbookViewId="0">
      <selection activeCell="E4" sqref="E4:P4"/>
    </sheetView>
  </sheetViews>
  <sheetFormatPr defaultColWidth="8.85" defaultRowHeight="15" customHeight="1"/>
  <cols>
    <col min="1" max="1" width="37.1416666666667" customWidth="1"/>
    <col min="2" max="14" width="17.1416666666667" customWidth="1"/>
  </cols>
  <sheetData>
    <row r="1" ht="24.15" customHeight="1" spans="1:14">
      <c r="A1" s="19"/>
      <c r="B1" s="19"/>
      <c r="C1" s="19"/>
      <c r="D1" s="19"/>
      <c r="E1" s="19"/>
      <c r="F1" s="19"/>
      <c r="G1" s="19"/>
      <c r="H1" s="19"/>
      <c r="I1" s="19"/>
      <c r="J1" s="19"/>
      <c r="K1" s="19"/>
      <c r="L1" s="19"/>
      <c r="M1" s="19"/>
      <c r="N1" s="27" t="s">
        <v>351</v>
      </c>
    </row>
    <row r="2" ht="45.15" customHeight="1" spans="1:14">
      <c r="A2" s="33" t="s">
        <v>352</v>
      </c>
      <c r="B2" s="33"/>
      <c r="C2" s="33"/>
      <c r="D2" s="33"/>
      <c r="E2" s="33"/>
      <c r="F2" s="33"/>
      <c r="G2" s="33"/>
      <c r="H2" s="33"/>
      <c r="I2" s="33"/>
      <c r="J2" s="33"/>
      <c r="K2" s="33"/>
      <c r="L2" s="33"/>
      <c r="M2" s="33"/>
      <c r="N2" s="33"/>
    </row>
    <row r="3" ht="18.75" customHeight="1" spans="1:14">
      <c r="A3" s="19" t="s">
        <v>230</v>
      </c>
      <c r="B3" s="19"/>
      <c r="C3" s="19"/>
      <c r="D3" s="19"/>
      <c r="E3" s="19"/>
      <c r="F3" s="19"/>
      <c r="G3" s="19"/>
      <c r="H3" s="19"/>
      <c r="I3" s="19"/>
      <c r="J3" s="19"/>
      <c r="K3" s="19"/>
      <c r="L3" s="19"/>
      <c r="M3" s="19"/>
      <c r="N3" s="27" t="s">
        <v>29</v>
      </c>
    </row>
    <row r="4" s="37" customFormat="1" ht="19.5" customHeight="1" spans="1:16">
      <c r="A4" s="38" t="s">
        <v>353</v>
      </c>
      <c r="B4" s="39" t="s">
        <v>142</v>
      </c>
      <c r="C4" s="40"/>
      <c r="D4" s="40"/>
      <c r="E4" s="49" t="s">
        <v>354</v>
      </c>
      <c r="F4" s="49"/>
      <c r="G4" s="49"/>
      <c r="H4" s="49"/>
      <c r="I4" s="49"/>
      <c r="J4" s="49"/>
      <c r="K4" s="49"/>
      <c r="L4" s="49"/>
      <c r="M4" s="49"/>
      <c r="N4" s="49"/>
      <c r="O4" s="49"/>
      <c r="P4" s="49"/>
    </row>
    <row r="5" s="37" customFormat="1" ht="40.6" customHeight="1" spans="1:16">
      <c r="A5" s="41"/>
      <c r="B5" s="42" t="s">
        <v>32</v>
      </c>
      <c r="C5" s="43" t="s">
        <v>35</v>
      </c>
      <c r="D5" s="44" t="s">
        <v>327</v>
      </c>
      <c r="E5" s="50" t="s">
        <v>355</v>
      </c>
      <c r="F5" s="50" t="s">
        <v>356</v>
      </c>
      <c r="G5" s="50" t="s">
        <v>357</v>
      </c>
      <c r="H5" s="50" t="s">
        <v>358</v>
      </c>
      <c r="I5" s="50" t="s">
        <v>359</v>
      </c>
      <c r="J5" s="50" t="s">
        <v>360</v>
      </c>
      <c r="K5" s="50" t="s">
        <v>361</v>
      </c>
      <c r="L5" s="50" t="s">
        <v>362</v>
      </c>
      <c r="M5" s="50" t="s">
        <v>363</v>
      </c>
      <c r="N5" s="50" t="s">
        <v>364</v>
      </c>
      <c r="O5" s="50" t="s">
        <v>365</v>
      </c>
      <c r="P5" s="50" t="s">
        <v>366</v>
      </c>
    </row>
    <row r="6" s="37" customFormat="1" ht="19.5" customHeight="1" spans="1:16">
      <c r="A6" s="45">
        <v>1</v>
      </c>
      <c r="B6" s="45">
        <v>2</v>
      </c>
      <c r="C6" s="45">
        <v>3</v>
      </c>
      <c r="D6" s="39">
        <v>4</v>
      </c>
      <c r="E6" s="45">
        <v>5</v>
      </c>
      <c r="F6" s="39">
        <v>6</v>
      </c>
      <c r="G6" s="45">
        <v>7</v>
      </c>
      <c r="H6" s="39">
        <v>8</v>
      </c>
      <c r="I6" s="45">
        <v>9</v>
      </c>
      <c r="J6" s="39">
        <v>10</v>
      </c>
      <c r="K6" s="45">
        <v>11</v>
      </c>
      <c r="L6" s="39">
        <v>12</v>
      </c>
      <c r="M6" s="45">
        <v>13</v>
      </c>
      <c r="N6" s="39">
        <v>14</v>
      </c>
      <c r="O6" s="45">
        <v>15</v>
      </c>
      <c r="P6" s="51">
        <v>16</v>
      </c>
    </row>
    <row r="7" s="37" customFormat="1" ht="22" customHeight="1" spans="1:16">
      <c r="A7" s="46"/>
      <c r="B7" s="47"/>
      <c r="C7" s="47"/>
      <c r="D7" s="47"/>
      <c r="E7" s="47"/>
      <c r="F7" s="47"/>
      <c r="G7" s="47"/>
      <c r="H7" s="47"/>
      <c r="I7" s="47"/>
      <c r="J7" s="47"/>
      <c r="K7" s="47"/>
      <c r="L7" s="47"/>
      <c r="M7" s="47"/>
      <c r="N7" s="47"/>
      <c r="O7" s="47"/>
      <c r="P7" s="47"/>
    </row>
    <row r="8" s="37" customFormat="1" ht="22" customHeight="1" spans="1:16">
      <c r="A8" s="46"/>
      <c r="B8" s="47"/>
      <c r="C8" s="47"/>
      <c r="D8" s="47"/>
      <c r="E8" s="47"/>
      <c r="F8" s="47"/>
      <c r="G8" s="47"/>
      <c r="H8" s="47"/>
      <c r="I8" s="47"/>
      <c r="J8" s="47"/>
      <c r="K8" s="47"/>
      <c r="L8" s="47"/>
      <c r="M8" s="47"/>
      <c r="N8" s="47"/>
      <c r="O8" s="47"/>
      <c r="P8" s="47"/>
    </row>
    <row r="9" customHeight="1" spans="1:3">
      <c r="A9" s="17" t="s">
        <v>317</v>
      </c>
      <c r="B9" s="48"/>
      <c r="C9" s="48"/>
    </row>
  </sheetData>
  <mergeCells count="6">
    <mergeCell ref="A2:N2"/>
    <mergeCell ref="A3:C3"/>
    <mergeCell ref="B4:D4"/>
    <mergeCell ref="E4:P4"/>
    <mergeCell ref="B9:C9"/>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sheetPr>
  <dimension ref="A1:J8"/>
  <sheetViews>
    <sheetView showZeros="0" workbookViewId="0">
      <selection activeCell="A8" sqref="A8"/>
    </sheetView>
  </sheetViews>
  <sheetFormatPr defaultColWidth="8.85" defaultRowHeight="15" customHeight="1" outlineLevelRow="7"/>
  <cols>
    <col min="1" max="10" width="28.575" customWidth="1"/>
  </cols>
  <sheetData>
    <row r="1" ht="18.75" customHeight="1" spans="1:10">
      <c r="A1" s="19"/>
      <c r="B1" s="19"/>
      <c r="C1" s="19"/>
      <c r="D1" s="19"/>
      <c r="E1" s="19"/>
      <c r="F1" s="19"/>
      <c r="G1" s="19"/>
      <c r="H1" s="19"/>
      <c r="I1" s="19"/>
      <c r="J1" s="27" t="s">
        <v>367</v>
      </c>
    </row>
    <row r="2" ht="52.05" customHeight="1" spans="1:10">
      <c r="A2" s="33" t="s">
        <v>368</v>
      </c>
      <c r="B2" s="34"/>
      <c r="C2" s="34"/>
      <c r="D2" s="34"/>
      <c r="E2" s="34"/>
      <c r="F2" s="34"/>
      <c r="G2" s="34"/>
      <c r="H2" s="34"/>
      <c r="I2" s="34"/>
      <c r="J2" s="34"/>
    </row>
    <row r="3" ht="21.3" customHeight="1" spans="1:10">
      <c r="A3" s="19" t="s">
        <v>230</v>
      </c>
      <c r="B3" s="19"/>
      <c r="C3" s="19"/>
      <c r="D3" s="35"/>
      <c r="E3" s="35"/>
      <c r="F3" s="35"/>
      <c r="G3" s="35"/>
      <c r="H3" s="35"/>
      <c r="I3" s="35"/>
      <c r="J3" s="35"/>
    </row>
    <row r="4" ht="27.15" customHeight="1" spans="1:10">
      <c r="A4" s="21" t="s">
        <v>231</v>
      </c>
      <c r="B4" s="21" t="s">
        <v>232</v>
      </c>
      <c r="C4" s="21" t="s">
        <v>233</v>
      </c>
      <c r="D4" s="21" t="s">
        <v>234</v>
      </c>
      <c r="E4" s="21" t="s">
        <v>235</v>
      </c>
      <c r="F4" s="21" t="s">
        <v>236</v>
      </c>
      <c r="G4" s="21" t="s">
        <v>237</v>
      </c>
      <c r="H4" s="21" t="s">
        <v>238</v>
      </c>
      <c r="I4" s="21" t="s">
        <v>239</v>
      </c>
      <c r="J4" s="21" t="s">
        <v>240</v>
      </c>
    </row>
    <row r="5" ht="18.75" customHeight="1" spans="1:10">
      <c r="A5" s="21" t="s">
        <v>46</v>
      </c>
      <c r="B5" s="21" t="s">
        <v>47</v>
      </c>
      <c r="C5" s="21" t="s">
        <v>48</v>
      </c>
      <c r="D5" s="21" t="s">
        <v>49</v>
      </c>
      <c r="E5" s="21" t="s">
        <v>50</v>
      </c>
      <c r="F5" s="21" t="s">
        <v>51</v>
      </c>
      <c r="G5" s="21" t="s">
        <v>52</v>
      </c>
      <c r="H5" s="21" t="s">
        <v>53</v>
      </c>
      <c r="I5" s="21" t="s">
        <v>54</v>
      </c>
      <c r="J5" s="21" t="s">
        <v>71</v>
      </c>
    </row>
    <row r="6" ht="18.75" customHeight="1" spans="1:10">
      <c r="A6" s="36"/>
      <c r="B6" s="36"/>
      <c r="C6" s="36"/>
      <c r="D6" s="36"/>
      <c r="E6" s="36"/>
      <c r="F6" s="36"/>
      <c r="G6" s="36"/>
      <c r="H6" s="36"/>
      <c r="I6" s="36"/>
      <c r="J6" s="36"/>
    </row>
    <row r="7" ht="18.75" customHeight="1" spans="1:10">
      <c r="A7" s="36"/>
      <c r="B7" s="36"/>
      <c r="C7" s="36"/>
      <c r="D7" s="36"/>
      <c r="E7" s="36"/>
      <c r="F7" s="36"/>
      <c r="G7" s="36"/>
      <c r="H7" s="36"/>
      <c r="I7" s="36"/>
      <c r="J7" s="36"/>
    </row>
    <row r="8" customHeight="1" spans="1:1">
      <c r="A8" s="17" t="s">
        <v>317</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sheetPr>
  <dimension ref="A1:H14"/>
  <sheetViews>
    <sheetView showZeros="0" tabSelected="1" workbookViewId="0">
      <selection activeCell="C4" sqref="C4:C5"/>
    </sheetView>
  </sheetViews>
  <sheetFormatPr defaultColWidth="8.85" defaultRowHeight="15" customHeight="1" outlineLevelCol="7"/>
  <cols>
    <col min="1" max="1" width="28.575" customWidth="1"/>
    <col min="2" max="2" width="17.4416666666667" customWidth="1"/>
    <col min="3" max="3" width="24.1083333333333" customWidth="1"/>
    <col min="4" max="4" width="13" customWidth="1"/>
    <col min="5" max="5" width="11" customWidth="1"/>
    <col min="6" max="6" width="12.5583333333333" customWidth="1"/>
    <col min="7" max="8" width="16.5583333333333" customWidth="1"/>
  </cols>
  <sheetData>
    <row r="1" ht="18.75" customHeight="1" spans="1:8">
      <c r="A1" s="19"/>
      <c r="B1" s="19"/>
      <c r="C1" s="19"/>
      <c r="D1" s="19"/>
      <c r="E1" s="19"/>
      <c r="F1" s="19"/>
      <c r="G1" s="19"/>
      <c r="H1" s="27" t="s">
        <v>369</v>
      </c>
    </row>
    <row r="2" ht="41.4" customHeight="1" spans="1:8">
      <c r="A2" s="20" t="s">
        <v>370</v>
      </c>
      <c r="B2" s="20"/>
      <c r="C2" s="20"/>
      <c r="D2" s="20"/>
      <c r="E2" s="20"/>
      <c r="F2" s="20"/>
      <c r="G2" s="20"/>
      <c r="H2" s="20"/>
    </row>
    <row r="3" ht="18.75" customHeight="1" spans="1:8">
      <c r="A3" s="19" t="s">
        <v>230</v>
      </c>
      <c r="B3" s="19"/>
      <c r="C3" s="19"/>
      <c r="D3" s="19"/>
      <c r="E3" s="19"/>
      <c r="F3" s="19"/>
      <c r="G3" s="19"/>
      <c r="H3" s="19"/>
    </row>
    <row r="4" ht="18.75" customHeight="1" spans="1:8">
      <c r="A4" s="21" t="s">
        <v>135</v>
      </c>
      <c r="B4" s="21" t="s">
        <v>371</v>
      </c>
      <c r="C4" s="21" t="s">
        <v>372</v>
      </c>
      <c r="D4" s="21" t="s">
        <v>373</v>
      </c>
      <c r="E4" s="21" t="s">
        <v>323</v>
      </c>
      <c r="F4" s="21" t="s">
        <v>374</v>
      </c>
      <c r="G4" s="21"/>
      <c r="H4" s="21"/>
    </row>
    <row r="5" ht="18.75" customHeight="1" spans="1:8">
      <c r="A5" s="21"/>
      <c r="B5" s="21"/>
      <c r="C5" s="21"/>
      <c r="D5" s="21"/>
      <c r="E5" s="21"/>
      <c r="F5" s="21" t="s">
        <v>324</v>
      </c>
      <c r="G5" s="21" t="s">
        <v>375</v>
      </c>
      <c r="H5" s="21" t="s">
        <v>376</v>
      </c>
    </row>
    <row r="6" ht="18.75" customHeight="1" spans="1:8">
      <c r="A6" s="22" t="s">
        <v>46</v>
      </c>
      <c r="B6" s="22" t="s">
        <v>47</v>
      </c>
      <c r="C6" s="22" t="s">
        <v>48</v>
      </c>
      <c r="D6" s="22" t="s">
        <v>49</v>
      </c>
      <c r="E6" s="22" t="s">
        <v>50</v>
      </c>
      <c r="F6" s="22" t="s">
        <v>51</v>
      </c>
      <c r="G6" s="22" t="s">
        <v>52</v>
      </c>
      <c r="H6" s="22" t="s">
        <v>53</v>
      </c>
    </row>
    <row r="7" ht="18.75" customHeight="1" spans="1:8">
      <c r="A7" s="15" t="s">
        <v>56</v>
      </c>
      <c r="B7" s="23"/>
      <c r="C7" s="23"/>
      <c r="D7" s="23"/>
      <c r="E7" s="28"/>
      <c r="F7" s="28"/>
      <c r="G7" s="29"/>
      <c r="H7" s="29"/>
    </row>
    <row r="8" customHeight="1" spans="1:8">
      <c r="A8" s="24" t="s">
        <v>56</v>
      </c>
      <c r="B8" s="24" t="s">
        <v>377</v>
      </c>
      <c r="C8" s="24" t="str">
        <f>"A02021001"&amp;"  "&amp;"A3黑白打印机"</f>
        <v>A02021001  A3黑白打印机</v>
      </c>
      <c r="D8" s="24" t="s">
        <v>332</v>
      </c>
      <c r="E8" s="30" t="s">
        <v>333</v>
      </c>
      <c r="F8" s="30">
        <v>1</v>
      </c>
      <c r="G8" s="31">
        <f t="shared" ref="G8:G13" si="0">H8/F8</f>
        <v>2000</v>
      </c>
      <c r="H8" s="31">
        <v>2000</v>
      </c>
    </row>
    <row r="9" customHeight="1" spans="1:8">
      <c r="A9" s="24" t="s">
        <v>56</v>
      </c>
      <c r="B9" s="24" t="s">
        <v>378</v>
      </c>
      <c r="C9" s="24" t="str">
        <f>"A05010301"&amp;"  "&amp;"办公椅"</f>
        <v>A05010301  办公椅</v>
      </c>
      <c r="D9" s="24" t="s">
        <v>334</v>
      </c>
      <c r="E9" s="30" t="s">
        <v>335</v>
      </c>
      <c r="F9" s="30">
        <v>14</v>
      </c>
      <c r="G9" s="31">
        <f t="shared" si="0"/>
        <v>180</v>
      </c>
      <c r="H9" s="31">
        <v>2520</v>
      </c>
    </row>
    <row r="10" customHeight="1" spans="1:8">
      <c r="A10" s="24" t="s">
        <v>56</v>
      </c>
      <c r="B10" s="24" t="s">
        <v>377</v>
      </c>
      <c r="C10" s="24" t="str">
        <f>"A02020400"&amp;"  "&amp;"多功能一体机"</f>
        <v>A02020400  多功能一体机</v>
      </c>
      <c r="D10" s="24" t="s">
        <v>336</v>
      </c>
      <c r="E10" s="30" t="s">
        <v>333</v>
      </c>
      <c r="F10" s="30">
        <v>1</v>
      </c>
      <c r="G10" s="31">
        <f t="shared" si="0"/>
        <v>9000</v>
      </c>
      <c r="H10" s="31">
        <v>9000</v>
      </c>
    </row>
    <row r="11" customHeight="1" spans="1:8">
      <c r="A11" s="24" t="s">
        <v>56</v>
      </c>
      <c r="B11" s="24" t="s">
        <v>378</v>
      </c>
      <c r="C11" s="24" t="str">
        <f>"A02061818"&amp;"  "&amp;"饮水器"</f>
        <v>A02061818  饮水器</v>
      </c>
      <c r="D11" s="24" t="s">
        <v>337</v>
      </c>
      <c r="E11" s="30" t="s">
        <v>333</v>
      </c>
      <c r="F11" s="30">
        <v>6</v>
      </c>
      <c r="G11" s="31">
        <f t="shared" si="0"/>
        <v>600</v>
      </c>
      <c r="H11" s="31">
        <v>3600</v>
      </c>
    </row>
    <row r="12" customHeight="1" spans="1:8">
      <c r="A12" s="24" t="s">
        <v>56</v>
      </c>
      <c r="B12" s="24" t="s">
        <v>378</v>
      </c>
      <c r="C12" s="24" t="str">
        <f>"A05010204"&amp;"  "&amp;"茶几"</f>
        <v>A05010204  茶几</v>
      </c>
      <c r="D12" s="24" t="s">
        <v>338</v>
      </c>
      <c r="E12" s="30" t="s">
        <v>339</v>
      </c>
      <c r="F12" s="30">
        <v>8</v>
      </c>
      <c r="G12" s="31">
        <f t="shared" si="0"/>
        <v>300</v>
      </c>
      <c r="H12" s="31">
        <v>2400</v>
      </c>
    </row>
    <row r="13" customHeight="1" spans="1:8">
      <c r="A13" s="24" t="s">
        <v>56</v>
      </c>
      <c r="B13" s="24" t="s">
        <v>378</v>
      </c>
      <c r="C13" s="24" t="str">
        <f>"A05010401"&amp;"  "&amp;"三人沙发"</f>
        <v>A05010401  三人沙发</v>
      </c>
      <c r="D13" s="24" t="s">
        <v>340</v>
      </c>
      <c r="E13" s="30" t="s">
        <v>341</v>
      </c>
      <c r="F13" s="30">
        <v>4</v>
      </c>
      <c r="G13" s="31">
        <f t="shared" si="0"/>
        <v>1700</v>
      </c>
      <c r="H13" s="31">
        <v>6800</v>
      </c>
    </row>
    <row r="14" customHeight="1" spans="1:8">
      <c r="A14" s="25" t="s">
        <v>32</v>
      </c>
      <c r="B14" s="26"/>
      <c r="C14" s="26"/>
      <c r="D14" s="26"/>
      <c r="E14" s="32"/>
      <c r="F14" s="30">
        <f>SUM(F8:F13)</f>
        <v>34</v>
      </c>
      <c r="G14" s="31"/>
      <c r="H14" s="31">
        <f>SUM(H8:H13)</f>
        <v>26320</v>
      </c>
    </row>
  </sheetData>
  <mergeCells count="9">
    <mergeCell ref="A2:H2"/>
    <mergeCell ref="A3:C3"/>
    <mergeCell ref="F4:H4"/>
    <mergeCell ref="A14:E1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sheetPr>
  <dimension ref="A1:K11"/>
  <sheetViews>
    <sheetView showZeros="0" workbookViewId="0">
      <selection activeCell="A3" sqref="A3:G3"/>
    </sheetView>
  </sheetViews>
  <sheetFormatPr defaultColWidth="8.85" defaultRowHeight="15" customHeight="1"/>
  <cols>
    <col min="1" max="1" width="21.425" customWidth="1"/>
    <col min="2" max="3" width="35.7166666666667" customWidth="1"/>
    <col min="4" max="4" width="17.1416666666667" customWidth="1"/>
    <col min="5" max="5" width="28.575" customWidth="1"/>
    <col min="6" max="6" width="17.1416666666667" customWidth="1"/>
    <col min="7" max="7" width="28.575" customWidth="1"/>
    <col min="8" max="11" width="14.275" customWidth="1"/>
  </cols>
  <sheetData>
    <row r="1" ht="18.75" customHeight="1" spans="1:11">
      <c r="A1" s="1"/>
      <c r="B1" s="1"/>
      <c r="C1" s="1"/>
      <c r="D1" s="1"/>
      <c r="E1" s="1"/>
      <c r="F1" s="1"/>
      <c r="G1" s="1"/>
      <c r="H1" s="9"/>
      <c r="I1" s="9"/>
      <c r="J1" s="9"/>
      <c r="K1" s="9" t="s">
        <v>379</v>
      </c>
    </row>
    <row r="2" ht="45" customHeight="1" spans="1:11">
      <c r="A2" s="2" t="s">
        <v>380</v>
      </c>
      <c r="B2" s="2"/>
      <c r="C2" s="2"/>
      <c r="D2" s="2"/>
      <c r="E2" s="2"/>
      <c r="F2" s="2"/>
      <c r="G2" s="2"/>
      <c r="H2" s="2"/>
      <c r="I2" s="2"/>
      <c r="J2" s="2"/>
      <c r="K2" s="2"/>
    </row>
    <row r="3" ht="18.75" customHeight="1" spans="1:11">
      <c r="A3" s="3" t="s">
        <v>230</v>
      </c>
      <c r="B3" s="3"/>
      <c r="C3" s="3"/>
      <c r="D3" s="3"/>
      <c r="E3" s="3"/>
      <c r="F3" s="3"/>
      <c r="G3" s="3"/>
      <c r="H3" s="10"/>
      <c r="I3" s="10"/>
      <c r="J3" s="10"/>
      <c r="K3" s="10" t="s">
        <v>29</v>
      </c>
    </row>
    <row r="4" ht="18.75" customHeight="1" spans="1:11">
      <c r="A4" s="12" t="s">
        <v>212</v>
      </c>
      <c r="B4" s="12" t="s">
        <v>137</v>
      </c>
      <c r="C4" s="12" t="s">
        <v>213</v>
      </c>
      <c r="D4" s="12" t="s">
        <v>138</v>
      </c>
      <c r="E4" s="12" t="s">
        <v>139</v>
      </c>
      <c r="F4" s="12" t="s">
        <v>214</v>
      </c>
      <c r="G4" s="12" t="s">
        <v>141</v>
      </c>
      <c r="H4" s="12" t="s">
        <v>32</v>
      </c>
      <c r="I4" s="12" t="s">
        <v>381</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8"/>
      <c r="I8" s="18"/>
      <c r="J8" s="18"/>
      <c r="K8" s="18"/>
    </row>
    <row r="9" ht="20.25" customHeight="1" spans="1:11">
      <c r="A9" s="14"/>
      <c r="B9" s="15"/>
      <c r="C9" s="14"/>
      <c r="D9" s="14"/>
      <c r="E9" s="14"/>
      <c r="F9" s="14"/>
      <c r="G9" s="14"/>
      <c r="H9" s="18"/>
      <c r="I9" s="18"/>
      <c r="J9" s="18"/>
      <c r="K9" s="18"/>
    </row>
    <row r="10" ht="20.25" customHeight="1" spans="1:11">
      <c r="A10" s="16" t="s">
        <v>32</v>
      </c>
      <c r="B10" s="16"/>
      <c r="C10" s="16"/>
      <c r="D10" s="16"/>
      <c r="E10" s="16"/>
      <c r="F10" s="16"/>
      <c r="G10" s="16"/>
      <c r="H10" s="18"/>
      <c r="I10" s="18"/>
      <c r="J10" s="18"/>
      <c r="K10" s="18"/>
    </row>
    <row r="11" customHeight="1" spans="1:1">
      <c r="A11" s="17" t="s">
        <v>317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sheetPr>
  <dimension ref="A1:G10"/>
  <sheetViews>
    <sheetView showZeros="0" workbookViewId="0">
      <selection activeCell="D15" sqref="D15"/>
    </sheetView>
  </sheetViews>
  <sheetFormatPr defaultColWidth="8.85" defaultRowHeight="15" customHeight="1" outlineLevelCol="6"/>
  <cols>
    <col min="1" max="1" width="35.7166666666667" customWidth="1"/>
    <col min="2" max="2" width="21.425" customWidth="1"/>
    <col min="3" max="3" width="35.7166666666667" customWidth="1"/>
    <col min="4" max="4" width="21.425" customWidth="1"/>
    <col min="5" max="7" width="17.1416666666667" customWidth="1"/>
  </cols>
  <sheetData>
    <row r="1" ht="18.75" customHeight="1" spans="1:7">
      <c r="A1" s="1"/>
      <c r="B1" s="1"/>
      <c r="C1" s="1"/>
      <c r="D1" s="1"/>
      <c r="E1" s="9"/>
      <c r="F1" s="9"/>
      <c r="G1" s="9" t="s">
        <v>382</v>
      </c>
    </row>
    <row r="2" ht="45" customHeight="1" spans="1:7">
      <c r="A2" s="2" t="s">
        <v>383</v>
      </c>
      <c r="B2" s="2"/>
      <c r="C2" s="2"/>
      <c r="D2" s="2"/>
      <c r="E2" s="2"/>
      <c r="F2" s="2"/>
      <c r="G2" s="2"/>
    </row>
    <row r="3" ht="24.15" customHeight="1" spans="1:7">
      <c r="A3" s="3" t="s">
        <v>230</v>
      </c>
      <c r="B3" s="3"/>
      <c r="C3" s="3"/>
      <c r="D3" s="3"/>
      <c r="E3" s="10"/>
      <c r="F3" s="10"/>
      <c r="G3" s="10" t="s">
        <v>29</v>
      </c>
    </row>
    <row r="4" ht="18.75" customHeight="1" spans="1:7">
      <c r="A4" s="4" t="s">
        <v>213</v>
      </c>
      <c r="B4" s="4" t="s">
        <v>212</v>
      </c>
      <c r="C4" s="4" t="s">
        <v>137</v>
      </c>
      <c r="D4" s="4" t="s">
        <v>384</v>
      </c>
      <c r="E4" s="4" t="s">
        <v>35</v>
      </c>
      <c r="F4" s="4"/>
      <c r="G4" s="4"/>
    </row>
    <row r="5" ht="18.75" customHeight="1" spans="1:7">
      <c r="A5" s="4"/>
      <c r="B5" s="4"/>
      <c r="C5" s="4"/>
      <c r="D5" s="4"/>
      <c r="E5" s="4">
        <v>2026</v>
      </c>
      <c r="F5" s="4">
        <v>2027</v>
      </c>
      <c r="G5" s="4">
        <v>2028</v>
      </c>
    </row>
    <row r="6" ht="22.65" customHeight="1" spans="1:7">
      <c r="A6" s="4"/>
      <c r="B6" s="4"/>
      <c r="C6" s="4"/>
      <c r="D6" s="4"/>
      <c r="E6" s="4"/>
      <c r="F6" s="4"/>
      <c r="G6" s="4"/>
    </row>
    <row r="7" ht="18.75" customHeight="1" spans="1:7">
      <c r="A7" s="5" t="s">
        <v>46</v>
      </c>
      <c r="B7" s="5">
        <v>2</v>
      </c>
      <c r="C7" s="5">
        <v>3</v>
      </c>
      <c r="D7" s="5">
        <v>4</v>
      </c>
      <c r="E7" s="5">
        <v>5</v>
      </c>
      <c r="F7" s="5">
        <v>6</v>
      </c>
      <c r="G7" s="5">
        <v>7</v>
      </c>
    </row>
    <row r="8" ht="20.25" customHeight="1" spans="1:7">
      <c r="A8" s="6" t="s">
        <v>56</v>
      </c>
      <c r="B8" s="6" t="s">
        <v>218</v>
      </c>
      <c r="C8" s="7" t="s">
        <v>220</v>
      </c>
      <c r="D8" s="6" t="s">
        <v>385</v>
      </c>
      <c r="E8" s="11">
        <v>5000</v>
      </c>
      <c r="F8" s="11">
        <v>5000</v>
      </c>
      <c r="G8" s="11">
        <v>5000</v>
      </c>
    </row>
    <row r="9" ht="20.25" customHeight="1" spans="1:7">
      <c r="A9" s="6" t="s">
        <v>56</v>
      </c>
      <c r="B9" s="6" t="s">
        <v>218</v>
      </c>
      <c r="C9" s="7" t="s">
        <v>222</v>
      </c>
      <c r="D9" s="6" t="s">
        <v>385</v>
      </c>
      <c r="E9" s="11">
        <v>108848</v>
      </c>
      <c r="F9" s="11"/>
      <c r="G9" s="11"/>
    </row>
    <row r="10" ht="20.25" customHeight="1" spans="1:7">
      <c r="A10" s="8" t="s">
        <v>32</v>
      </c>
      <c r="B10" s="8"/>
      <c r="C10" s="8"/>
      <c r="D10" s="8"/>
      <c r="E10" s="11">
        <f>SUM(E8:E9)</f>
        <v>113848</v>
      </c>
      <c r="F10" s="11">
        <f>SUM(F8:F9)</f>
        <v>5000</v>
      </c>
      <c r="G10" s="11">
        <f>SUM(G8:G9)</f>
        <v>5000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sheetPr>
  <dimension ref="A1:S10"/>
  <sheetViews>
    <sheetView showZeros="0" workbookViewId="0">
      <selection activeCell="B8" sqref="B8:B9"/>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9"/>
      <c r="J1" s="9"/>
      <c r="K1" s="9"/>
      <c r="L1" s="9"/>
      <c r="M1" s="9"/>
      <c r="N1" s="9"/>
      <c r="O1" s="9"/>
      <c r="P1" s="9"/>
      <c r="Q1" s="9"/>
      <c r="R1" s="9"/>
      <c r="S1" s="9" t="s">
        <v>27</v>
      </c>
    </row>
    <row r="2" ht="37.5" customHeight="1" spans="1:19">
      <c r="A2" s="2" t="s">
        <v>28</v>
      </c>
      <c r="B2" s="2"/>
      <c r="C2" s="2"/>
      <c r="D2" s="2"/>
      <c r="E2" s="2"/>
      <c r="F2" s="2"/>
      <c r="G2" s="2"/>
      <c r="H2" s="2"/>
      <c r="I2" s="2"/>
      <c r="J2" s="2"/>
      <c r="K2" s="2"/>
      <c r="L2" s="2"/>
      <c r="M2" s="2"/>
      <c r="N2" s="2"/>
      <c r="O2" s="2"/>
      <c r="P2" s="2"/>
      <c r="Q2" s="2"/>
      <c r="R2" s="2"/>
      <c r="S2" s="2"/>
    </row>
    <row r="3" ht="18.75" customHeight="1" spans="1:19">
      <c r="A3" s="3" t="str">
        <f>"单位名称："&amp;"新平彝族傣族自治县检验检测所"</f>
        <v>单位名称：新平彝族傣族自治县检验检测所</v>
      </c>
      <c r="B3" s="3"/>
      <c r="C3" s="3"/>
      <c r="D3" s="3"/>
      <c r="E3" s="74"/>
      <c r="F3" s="74"/>
      <c r="G3" s="74"/>
      <c r="H3" s="74"/>
      <c r="I3" s="10"/>
      <c r="J3" s="10"/>
      <c r="K3" s="10"/>
      <c r="L3" s="10"/>
      <c r="M3" s="10"/>
      <c r="N3" s="10"/>
      <c r="O3" s="10"/>
      <c r="P3" s="10"/>
      <c r="Q3" s="10"/>
      <c r="R3" s="10"/>
      <c r="S3" s="10" t="s">
        <v>29</v>
      </c>
    </row>
    <row r="4" ht="18.75" customHeight="1" spans="1:19">
      <c r="A4" s="12" t="s">
        <v>30</v>
      </c>
      <c r="B4" s="92" t="s">
        <v>31</v>
      </c>
      <c r="C4" s="92" t="s">
        <v>32</v>
      </c>
      <c r="D4" s="92" t="s">
        <v>33</v>
      </c>
      <c r="E4" s="92"/>
      <c r="F4" s="92"/>
      <c r="G4" s="92"/>
      <c r="H4" s="92"/>
      <c r="I4" s="92"/>
      <c r="J4" s="95"/>
      <c r="K4" s="95"/>
      <c r="L4" s="95"/>
      <c r="M4" s="95"/>
      <c r="N4" s="95"/>
      <c r="O4" s="92" t="s">
        <v>20</v>
      </c>
      <c r="P4" s="92"/>
      <c r="Q4" s="92"/>
      <c r="R4" s="92"/>
      <c r="S4" s="92"/>
    </row>
    <row r="5" ht="18.75" customHeight="1" spans="1:19">
      <c r="A5" s="12"/>
      <c r="B5" s="92"/>
      <c r="C5" s="92"/>
      <c r="D5" s="93" t="s">
        <v>34</v>
      </c>
      <c r="E5" s="93" t="s">
        <v>35</v>
      </c>
      <c r="F5" s="93" t="s">
        <v>36</v>
      </c>
      <c r="G5" s="93" t="s">
        <v>37</v>
      </c>
      <c r="H5" s="93" t="s">
        <v>38</v>
      </c>
      <c r="I5" s="96" t="s">
        <v>39</v>
      </c>
      <c r="J5" s="97"/>
      <c r="K5" s="97"/>
      <c r="L5" s="97"/>
      <c r="M5" s="97"/>
      <c r="N5" s="97"/>
      <c r="O5" s="96" t="s">
        <v>34</v>
      </c>
      <c r="P5" s="96" t="s">
        <v>35</v>
      </c>
      <c r="Q5" s="96" t="s">
        <v>36</v>
      </c>
      <c r="R5" s="96" t="s">
        <v>37</v>
      </c>
      <c r="S5" s="93" t="s">
        <v>40</v>
      </c>
    </row>
    <row r="6" ht="18.75" customHeight="1" spans="1:19">
      <c r="A6" s="12"/>
      <c r="B6" s="92"/>
      <c r="C6" s="92"/>
      <c r="D6" s="93"/>
      <c r="E6" s="93"/>
      <c r="F6" s="93"/>
      <c r="G6" s="93"/>
      <c r="H6" s="93"/>
      <c r="I6" s="96" t="s">
        <v>34</v>
      </c>
      <c r="J6" s="96" t="s">
        <v>41</v>
      </c>
      <c r="K6" s="96" t="s">
        <v>42</v>
      </c>
      <c r="L6" s="96" t="s">
        <v>43</v>
      </c>
      <c r="M6" s="96" t="s">
        <v>44</v>
      </c>
      <c r="N6" s="96" t="s">
        <v>45</v>
      </c>
      <c r="O6" s="96"/>
      <c r="P6" s="96"/>
      <c r="Q6" s="96"/>
      <c r="R6" s="96"/>
      <c r="S6" s="93"/>
    </row>
    <row r="7" ht="18.75" customHeight="1" spans="1:19">
      <c r="A7" s="94" t="s">
        <v>46</v>
      </c>
      <c r="B7" s="13" t="s">
        <v>47</v>
      </c>
      <c r="C7" s="13" t="s">
        <v>48</v>
      </c>
      <c r="D7" s="13" t="s">
        <v>49</v>
      </c>
      <c r="E7" s="94" t="s">
        <v>50</v>
      </c>
      <c r="F7" s="13" t="s">
        <v>51</v>
      </c>
      <c r="G7" s="13" t="s">
        <v>52</v>
      </c>
      <c r="H7" s="94"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8">
        <v>2693152</v>
      </c>
      <c r="D8" s="18">
        <v>2418412</v>
      </c>
      <c r="E8" s="18">
        <v>2418412</v>
      </c>
      <c r="F8" s="18"/>
      <c r="G8" s="18"/>
      <c r="H8" s="18"/>
      <c r="I8" s="18">
        <v>274740</v>
      </c>
      <c r="J8" s="18"/>
      <c r="K8" s="18"/>
      <c r="L8" s="18"/>
      <c r="M8" s="18"/>
      <c r="N8" s="18">
        <v>274740</v>
      </c>
      <c r="O8" s="18"/>
      <c r="P8" s="18"/>
      <c r="Q8" s="18"/>
      <c r="R8" s="18"/>
      <c r="S8" s="18"/>
    </row>
    <row r="9" ht="20.25" customHeight="1" spans="1:19">
      <c r="A9" s="24" t="s">
        <v>57</v>
      </c>
      <c r="B9" s="24" t="s">
        <v>56</v>
      </c>
      <c r="C9" s="18">
        <v>2693152</v>
      </c>
      <c r="D9" s="18">
        <v>2418412</v>
      </c>
      <c r="E9" s="18">
        <v>2418412</v>
      </c>
      <c r="F9" s="18"/>
      <c r="G9" s="18"/>
      <c r="H9" s="18"/>
      <c r="I9" s="18">
        <v>274740</v>
      </c>
      <c r="J9" s="18"/>
      <c r="K9" s="18"/>
      <c r="L9" s="18"/>
      <c r="M9" s="18"/>
      <c r="N9" s="18">
        <v>274740</v>
      </c>
      <c r="O9" s="36"/>
      <c r="P9" s="36"/>
      <c r="Q9" s="36"/>
      <c r="R9" s="36"/>
      <c r="S9" s="36"/>
    </row>
    <row r="10" ht="20.25" customHeight="1" spans="1:19">
      <c r="A10" s="30" t="s">
        <v>32</v>
      </c>
      <c r="B10" s="30"/>
      <c r="C10" s="18">
        <v>2693152</v>
      </c>
      <c r="D10" s="18">
        <v>2418412</v>
      </c>
      <c r="E10" s="18">
        <v>2418412</v>
      </c>
      <c r="F10" s="18"/>
      <c r="G10" s="18"/>
      <c r="H10" s="18"/>
      <c r="I10" s="18">
        <v>274740</v>
      </c>
      <c r="J10" s="18"/>
      <c r="K10" s="18"/>
      <c r="L10" s="18"/>
      <c r="M10" s="18"/>
      <c r="N10" s="18">
        <v>274740</v>
      </c>
      <c r="O10" s="18"/>
      <c r="P10" s="18"/>
      <c r="Q10" s="18"/>
      <c r="R10" s="18"/>
      <c r="S10" s="18"/>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25"/>
  <sheetViews>
    <sheetView showZeros="0" workbookViewId="0">
      <selection activeCell="D14" sqref="D14"/>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9"/>
      <c r="K1" s="9"/>
      <c r="L1" s="9"/>
      <c r="M1" s="9"/>
      <c r="N1" s="9"/>
      <c r="O1" s="9" t="s">
        <v>58</v>
      </c>
    </row>
    <row r="2" ht="37.5" customHeight="1" spans="1:15">
      <c r="A2" s="2" t="s">
        <v>59</v>
      </c>
      <c r="B2" s="2"/>
      <c r="C2" s="2"/>
      <c r="D2" s="2"/>
      <c r="E2" s="2"/>
      <c r="F2" s="2"/>
      <c r="G2" s="2"/>
      <c r="H2" s="2"/>
      <c r="I2" s="2"/>
      <c r="J2" s="2"/>
      <c r="K2" s="75"/>
      <c r="L2" s="75"/>
      <c r="M2" s="75"/>
      <c r="N2" s="75"/>
      <c r="O2" s="75"/>
    </row>
    <row r="3" ht="18.75" customHeight="1" spans="1:15">
      <c r="A3" s="64" t="str">
        <f>"单位名称："&amp;"新平彝族傣族自治县检验检测所"</f>
        <v>单位名称：新平彝族傣族自治县检验检测所</v>
      </c>
      <c r="B3" s="64"/>
      <c r="C3" s="64"/>
      <c r="D3" s="64"/>
      <c r="E3" s="64"/>
      <c r="F3" s="64"/>
      <c r="G3" s="64"/>
      <c r="H3" s="64"/>
      <c r="I3" s="64"/>
      <c r="J3" s="9"/>
      <c r="K3" s="9"/>
      <c r="L3" s="9"/>
      <c r="M3" s="9"/>
      <c r="N3" s="9"/>
      <c r="O3" s="9" t="s">
        <v>29</v>
      </c>
    </row>
    <row r="4" ht="18.75" customHeight="1" spans="1:15">
      <c r="A4" s="12" t="s">
        <v>60</v>
      </c>
      <c r="B4" s="12" t="s">
        <v>61</v>
      </c>
      <c r="C4" s="66" t="s">
        <v>32</v>
      </c>
      <c r="D4" s="66" t="s">
        <v>35</v>
      </c>
      <c r="E4" s="66"/>
      <c r="F4" s="66"/>
      <c r="G4" s="12" t="s">
        <v>36</v>
      </c>
      <c r="H4" s="66" t="s">
        <v>37</v>
      </c>
      <c r="I4" s="12" t="s">
        <v>62</v>
      </c>
      <c r="J4" s="66" t="s">
        <v>63</v>
      </c>
      <c r="K4" s="66"/>
      <c r="L4" s="66"/>
      <c r="M4" s="66"/>
      <c r="N4" s="66"/>
      <c r="O4" s="66"/>
    </row>
    <row r="5" ht="18.75" customHeight="1" spans="1:15">
      <c r="A5" s="12"/>
      <c r="B5" s="12"/>
      <c r="C5" s="66"/>
      <c r="D5" s="66" t="s">
        <v>34</v>
      </c>
      <c r="E5" s="66" t="s">
        <v>64</v>
      </c>
      <c r="F5" s="66" t="s">
        <v>65</v>
      </c>
      <c r="G5" s="12"/>
      <c r="H5" s="66"/>
      <c r="I5" s="12"/>
      <c r="J5" s="66" t="s">
        <v>34</v>
      </c>
      <c r="K5" s="66" t="s">
        <v>66</v>
      </c>
      <c r="L5" s="13" t="s">
        <v>67</v>
      </c>
      <c r="M5" s="13" t="s">
        <v>68</v>
      </c>
      <c r="N5" s="13" t="s">
        <v>69</v>
      </c>
      <c r="O5" s="13" t="s">
        <v>70</v>
      </c>
    </row>
    <row r="6" ht="18.75" customHeight="1" spans="1:15">
      <c r="A6" s="13" t="s">
        <v>46</v>
      </c>
      <c r="B6" s="13" t="s">
        <v>47</v>
      </c>
      <c r="C6" s="13" t="s">
        <v>48</v>
      </c>
      <c r="D6" s="13" t="s">
        <v>49</v>
      </c>
      <c r="E6" s="13" t="s">
        <v>50</v>
      </c>
      <c r="F6" s="13" t="s">
        <v>51</v>
      </c>
      <c r="G6" s="13" t="s">
        <v>52</v>
      </c>
      <c r="H6" s="13" t="s">
        <v>53</v>
      </c>
      <c r="I6" s="13" t="s">
        <v>54</v>
      </c>
      <c r="J6" s="13" t="s">
        <v>71</v>
      </c>
      <c r="K6" s="13">
        <v>11</v>
      </c>
      <c r="L6" s="13">
        <v>12</v>
      </c>
      <c r="M6" s="13">
        <v>13</v>
      </c>
      <c r="N6" s="13">
        <v>14</v>
      </c>
      <c r="O6" s="13">
        <v>15</v>
      </c>
    </row>
    <row r="7" ht="20.25" customHeight="1" spans="1:15">
      <c r="A7" s="15" t="s">
        <v>72</v>
      </c>
      <c r="B7" s="15" t="s">
        <v>73</v>
      </c>
      <c r="C7" s="18">
        <v>2054339</v>
      </c>
      <c r="D7" s="18">
        <v>1779599</v>
      </c>
      <c r="E7" s="18">
        <v>1665751</v>
      </c>
      <c r="F7" s="18">
        <v>113848</v>
      </c>
      <c r="G7" s="18"/>
      <c r="H7" s="18"/>
      <c r="I7" s="18"/>
      <c r="J7" s="18">
        <v>274740</v>
      </c>
      <c r="K7" s="18"/>
      <c r="L7" s="18"/>
      <c r="M7" s="18"/>
      <c r="N7" s="18"/>
      <c r="O7" s="18">
        <v>274740</v>
      </c>
    </row>
    <row r="8" ht="20.25" customHeight="1" spans="1:15">
      <c r="A8" s="24" t="s">
        <v>74</v>
      </c>
      <c r="B8" s="24" t="s">
        <v>75</v>
      </c>
      <c r="C8" s="18">
        <v>2049339</v>
      </c>
      <c r="D8" s="18">
        <v>1774599</v>
      </c>
      <c r="E8" s="18">
        <v>1665751</v>
      </c>
      <c r="F8" s="18">
        <v>108848</v>
      </c>
      <c r="G8" s="18"/>
      <c r="H8" s="18"/>
      <c r="I8" s="18"/>
      <c r="J8" s="18">
        <v>274740</v>
      </c>
      <c r="K8" s="18"/>
      <c r="L8" s="18"/>
      <c r="M8" s="18"/>
      <c r="N8" s="18"/>
      <c r="O8" s="18">
        <v>274740</v>
      </c>
    </row>
    <row r="9" ht="20.25" customHeight="1" spans="1:15">
      <c r="A9" s="86" t="s">
        <v>76</v>
      </c>
      <c r="B9" s="86" t="s">
        <v>77</v>
      </c>
      <c r="C9" s="18">
        <v>1665751</v>
      </c>
      <c r="D9" s="18">
        <v>1665751</v>
      </c>
      <c r="E9" s="18">
        <v>1665751</v>
      </c>
      <c r="F9" s="18"/>
      <c r="G9" s="18"/>
      <c r="H9" s="18"/>
      <c r="I9" s="18"/>
      <c r="J9" s="18"/>
      <c r="K9" s="18"/>
      <c r="L9" s="18"/>
      <c r="M9" s="18"/>
      <c r="N9" s="18"/>
      <c r="O9" s="18"/>
    </row>
    <row r="10" ht="20.25" customHeight="1" spans="1:15">
      <c r="A10" s="86" t="s">
        <v>78</v>
      </c>
      <c r="B10" s="86" t="s">
        <v>79</v>
      </c>
      <c r="C10" s="18">
        <v>383588</v>
      </c>
      <c r="D10" s="18">
        <v>108848</v>
      </c>
      <c r="E10" s="18"/>
      <c r="F10" s="18">
        <v>108848</v>
      </c>
      <c r="G10" s="18"/>
      <c r="H10" s="18"/>
      <c r="I10" s="18"/>
      <c r="J10" s="18">
        <v>274740</v>
      </c>
      <c r="K10" s="18"/>
      <c r="L10" s="18"/>
      <c r="M10" s="18"/>
      <c r="N10" s="18"/>
      <c r="O10" s="18">
        <v>274740</v>
      </c>
    </row>
    <row r="11" ht="20.25" customHeight="1" spans="1:15">
      <c r="A11" s="24" t="s">
        <v>80</v>
      </c>
      <c r="B11" s="24" t="s">
        <v>81</v>
      </c>
      <c r="C11" s="18">
        <v>5000</v>
      </c>
      <c r="D11" s="18">
        <v>5000</v>
      </c>
      <c r="E11" s="18"/>
      <c r="F11" s="18">
        <v>5000</v>
      </c>
      <c r="G11" s="18"/>
      <c r="H11" s="18"/>
      <c r="I11" s="18"/>
      <c r="J11" s="18"/>
      <c r="K11" s="18"/>
      <c r="L11" s="18"/>
      <c r="M11" s="18"/>
      <c r="N11" s="18"/>
      <c r="O11" s="18"/>
    </row>
    <row r="12" ht="20.25" customHeight="1" spans="1:15">
      <c r="A12" s="86" t="s">
        <v>82</v>
      </c>
      <c r="B12" s="86" t="s">
        <v>81</v>
      </c>
      <c r="C12" s="18">
        <v>5000</v>
      </c>
      <c r="D12" s="18">
        <v>5000</v>
      </c>
      <c r="E12" s="18"/>
      <c r="F12" s="18">
        <v>5000</v>
      </c>
      <c r="G12" s="18"/>
      <c r="H12" s="18"/>
      <c r="I12" s="18"/>
      <c r="J12" s="18"/>
      <c r="K12" s="18"/>
      <c r="L12" s="18"/>
      <c r="M12" s="18"/>
      <c r="N12" s="18"/>
      <c r="O12" s="18"/>
    </row>
    <row r="13" ht="20.25" customHeight="1" spans="1:15">
      <c r="A13" s="15" t="s">
        <v>83</v>
      </c>
      <c r="B13" s="15" t="s">
        <v>84</v>
      </c>
      <c r="C13" s="18">
        <v>248866</v>
      </c>
      <c r="D13" s="18">
        <v>248866</v>
      </c>
      <c r="E13" s="18">
        <v>248866</v>
      </c>
      <c r="F13" s="18"/>
      <c r="G13" s="18"/>
      <c r="H13" s="18"/>
      <c r="I13" s="18"/>
      <c r="J13" s="18"/>
      <c r="K13" s="18"/>
      <c r="L13" s="18"/>
      <c r="M13" s="18"/>
      <c r="N13" s="18"/>
      <c r="O13" s="18"/>
    </row>
    <row r="14" ht="20.25" customHeight="1" spans="1:15">
      <c r="A14" s="24" t="s">
        <v>85</v>
      </c>
      <c r="B14" s="24" t="s">
        <v>86</v>
      </c>
      <c r="C14" s="18">
        <v>248866</v>
      </c>
      <c r="D14" s="18">
        <v>248866</v>
      </c>
      <c r="E14" s="18">
        <v>248866</v>
      </c>
      <c r="F14" s="18"/>
      <c r="G14" s="18"/>
      <c r="H14" s="18"/>
      <c r="I14" s="18"/>
      <c r="J14" s="18"/>
      <c r="K14" s="18"/>
      <c r="L14" s="18"/>
      <c r="M14" s="18"/>
      <c r="N14" s="18"/>
      <c r="O14" s="18"/>
    </row>
    <row r="15" ht="20.25" customHeight="1" spans="1:15">
      <c r="A15" s="86" t="s">
        <v>87</v>
      </c>
      <c r="B15" s="86" t="s">
        <v>88</v>
      </c>
      <c r="C15" s="18">
        <v>300</v>
      </c>
      <c r="D15" s="18">
        <v>300</v>
      </c>
      <c r="E15" s="18">
        <v>300</v>
      </c>
      <c r="F15" s="18"/>
      <c r="G15" s="18"/>
      <c r="H15" s="18"/>
      <c r="I15" s="18"/>
      <c r="J15" s="18"/>
      <c r="K15" s="18"/>
      <c r="L15" s="18"/>
      <c r="M15" s="18"/>
      <c r="N15" s="18"/>
      <c r="O15" s="18"/>
    </row>
    <row r="16" ht="20.25" customHeight="1" spans="1:15">
      <c r="A16" s="86" t="s">
        <v>89</v>
      </c>
      <c r="B16" s="86" t="s">
        <v>90</v>
      </c>
      <c r="C16" s="18">
        <v>248566</v>
      </c>
      <c r="D16" s="18">
        <v>248566</v>
      </c>
      <c r="E16" s="18">
        <v>248566</v>
      </c>
      <c r="F16" s="18"/>
      <c r="G16" s="18"/>
      <c r="H16" s="18"/>
      <c r="I16" s="18"/>
      <c r="J16" s="18"/>
      <c r="K16" s="18"/>
      <c r="L16" s="18"/>
      <c r="M16" s="18"/>
      <c r="N16" s="18"/>
      <c r="O16" s="18"/>
    </row>
    <row r="17" ht="20.25" customHeight="1" spans="1:15">
      <c r="A17" s="15" t="s">
        <v>91</v>
      </c>
      <c r="B17" s="15" t="s">
        <v>92</v>
      </c>
      <c r="C17" s="18">
        <v>202927</v>
      </c>
      <c r="D17" s="18">
        <v>202927</v>
      </c>
      <c r="E17" s="18">
        <v>202927</v>
      </c>
      <c r="F17" s="18"/>
      <c r="G17" s="18"/>
      <c r="H17" s="18"/>
      <c r="I17" s="18"/>
      <c r="J17" s="18"/>
      <c r="K17" s="18"/>
      <c r="L17" s="18"/>
      <c r="M17" s="18"/>
      <c r="N17" s="18"/>
      <c r="O17" s="18"/>
    </row>
    <row r="18" ht="20.25" customHeight="1" spans="1:15">
      <c r="A18" s="24" t="s">
        <v>93</v>
      </c>
      <c r="B18" s="24" t="s">
        <v>94</v>
      </c>
      <c r="C18" s="18">
        <v>202927</v>
      </c>
      <c r="D18" s="18">
        <v>202927</v>
      </c>
      <c r="E18" s="18">
        <v>202927</v>
      </c>
      <c r="F18" s="18"/>
      <c r="G18" s="18"/>
      <c r="H18" s="18"/>
      <c r="I18" s="18"/>
      <c r="J18" s="18"/>
      <c r="K18" s="18"/>
      <c r="L18" s="18"/>
      <c r="M18" s="18"/>
      <c r="N18" s="18"/>
      <c r="O18" s="18"/>
    </row>
    <row r="19" ht="20.25" customHeight="1" spans="1:15">
      <c r="A19" s="86" t="s">
        <v>95</v>
      </c>
      <c r="B19" s="86" t="s">
        <v>96</v>
      </c>
      <c r="C19" s="18">
        <v>133606</v>
      </c>
      <c r="D19" s="18">
        <v>133606</v>
      </c>
      <c r="E19" s="18">
        <v>133606</v>
      </c>
      <c r="F19" s="18"/>
      <c r="G19" s="18"/>
      <c r="H19" s="18"/>
      <c r="I19" s="18"/>
      <c r="J19" s="18"/>
      <c r="K19" s="18"/>
      <c r="L19" s="18"/>
      <c r="M19" s="18"/>
      <c r="N19" s="18"/>
      <c r="O19" s="18"/>
    </row>
    <row r="20" ht="20.25" customHeight="1" spans="1:15">
      <c r="A20" s="86" t="s">
        <v>97</v>
      </c>
      <c r="B20" s="86" t="s">
        <v>98</v>
      </c>
      <c r="C20" s="18">
        <v>66213</v>
      </c>
      <c r="D20" s="18">
        <v>66213</v>
      </c>
      <c r="E20" s="18">
        <v>66213</v>
      </c>
      <c r="F20" s="18"/>
      <c r="G20" s="18"/>
      <c r="H20" s="18"/>
      <c r="I20" s="18"/>
      <c r="J20" s="18"/>
      <c r="K20" s="18"/>
      <c r="L20" s="18"/>
      <c r="M20" s="18"/>
      <c r="N20" s="18"/>
      <c r="O20" s="18"/>
    </row>
    <row r="21" ht="20.25" customHeight="1" spans="1:15">
      <c r="A21" s="86" t="s">
        <v>99</v>
      </c>
      <c r="B21" s="86" t="s">
        <v>100</v>
      </c>
      <c r="C21" s="18">
        <v>3108</v>
      </c>
      <c r="D21" s="18">
        <v>3108</v>
      </c>
      <c r="E21" s="18">
        <v>3108</v>
      </c>
      <c r="F21" s="18"/>
      <c r="G21" s="18"/>
      <c r="H21" s="18"/>
      <c r="I21" s="18"/>
      <c r="J21" s="18"/>
      <c r="K21" s="18"/>
      <c r="L21" s="18"/>
      <c r="M21" s="18"/>
      <c r="N21" s="18"/>
      <c r="O21" s="18"/>
    </row>
    <row r="22" ht="20.25" customHeight="1" spans="1:15">
      <c r="A22" s="15" t="s">
        <v>101</v>
      </c>
      <c r="B22" s="15" t="s">
        <v>102</v>
      </c>
      <c r="C22" s="18">
        <v>187020</v>
      </c>
      <c r="D22" s="18">
        <v>187020</v>
      </c>
      <c r="E22" s="18">
        <v>187020</v>
      </c>
      <c r="F22" s="18"/>
      <c r="G22" s="18"/>
      <c r="H22" s="18"/>
      <c r="I22" s="18"/>
      <c r="J22" s="18"/>
      <c r="K22" s="18"/>
      <c r="L22" s="18"/>
      <c r="M22" s="18"/>
      <c r="N22" s="18"/>
      <c r="O22" s="18"/>
    </row>
    <row r="23" ht="20.25" customHeight="1" spans="1:15">
      <c r="A23" s="24" t="s">
        <v>103</v>
      </c>
      <c r="B23" s="24" t="s">
        <v>104</v>
      </c>
      <c r="C23" s="18">
        <v>187020</v>
      </c>
      <c r="D23" s="18">
        <v>187020</v>
      </c>
      <c r="E23" s="18">
        <v>187020</v>
      </c>
      <c r="F23" s="18"/>
      <c r="G23" s="18"/>
      <c r="H23" s="18"/>
      <c r="I23" s="18"/>
      <c r="J23" s="18"/>
      <c r="K23" s="18"/>
      <c r="L23" s="18"/>
      <c r="M23" s="18"/>
      <c r="N23" s="18"/>
      <c r="O23" s="18"/>
    </row>
    <row r="24" ht="20.25" customHeight="1" spans="1:15">
      <c r="A24" s="86" t="s">
        <v>105</v>
      </c>
      <c r="B24" s="86" t="s">
        <v>106</v>
      </c>
      <c r="C24" s="18">
        <v>187020</v>
      </c>
      <c r="D24" s="18">
        <v>187020</v>
      </c>
      <c r="E24" s="18">
        <v>187020</v>
      </c>
      <c r="F24" s="18"/>
      <c r="G24" s="18"/>
      <c r="H24" s="18"/>
      <c r="I24" s="18"/>
      <c r="J24" s="18"/>
      <c r="K24" s="18"/>
      <c r="L24" s="18"/>
      <c r="M24" s="18"/>
      <c r="N24" s="18"/>
      <c r="O24" s="18"/>
    </row>
    <row r="25" ht="20.25" customHeight="1" spans="1:15">
      <c r="A25" s="30" t="s">
        <v>107</v>
      </c>
      <c r="B25" s="30"/>
      <c r="C25" s="18">
        <v>2693152</v>
      </c>
      <c r="D25" s="18">
        <v>2418412</v>
      </c>
      <c r="E25" s="18">
        <v>2304564</v>
      </c>
      <c r="F25" s="18">
        <v>113848</v>
      </c>
      <c r="G25" s="18"/>
      <c r="H25" s="18"/>
      <c r="I25" s="18"/>
      <c r="J25" s="18">
        <v>274740</v>
      </c>
      <c r="K25" s="18"/>
      <c r="L25" s="18"/>
      <c r="M25" s="18"/>
      <c r="N25" s="18"/>
      <c r="O25" s="18">
        <v>274740</v>
      </c>
    </row>
  </sheetData>
  <mergeCells count="11">
    <mergeCell ref="A2:O2"/>
    <mergeCell ref="A3:I3"/>
    <mergeCell ref="D4:F4"/>
    <mergeCell ref="J4:O4"/>
    <mergeCell ref="A25:B25"/>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D16"/>
  <sheetViews>
    <sheetView showZeros="0" workbookViewId="0">
      <selection activeCell="A12" sqref="A12"/>
    </sheetView>
  </sheetViews>
  <sheetFormatPr defaultColWidth="8.85" defaultRowHeight="15" customHeight="1" outlineLevelCol="3"/>
  <cols>
    <col min="1" max="4" width="35.7166666666667" customWidth="1"/>
  </cols>
  <sheetData>
    <row r="1" ht="18.75" customHeight="1" spans="1:4">
      <c r="A1" s="1"/>
      <c r="B1" s="1"/>
      <c r="C1" s="1"/>
      <c r="D1" s="10" t="s">
        <v>108</v>
      </c>
    </row>
    <row r="2" ht="45" customHeight="1" spans="1:4">
      <c r="A2" s="2" t="s">
        <v>109</v>
      </c>
      <c r="B2" s="2"/>
      <c r="C2" s="2"/>
      <c r="D2" s="2"/>
    </row>
    <row r="3" ht="18.75" customHeight="1" spans="1:4">
      <c r="A3" s="3" t="str">
        <f>"单位名称："&amp;"新平彝族傣族自治县检验检测所"</f>
        <v>单位名称：新平彝族傣族自治县检验检测所</v>
      </c>
      <c r="B3" s="3"/>
      <c r="C3" s="87"/>
      <c r="D3" s="10" t="s">
        <v>29</v>
      </c>
    </row>
    <row r="4" ht="22.5" customHeight="1" spans="1:4">
      <c r="A4" s="5" t="s">
        <v>3</v>
      </c>
      <c r="B4" s="5"/>
      <c r="C4" s="5" t="s">
        <v>4</v>
      </c>
      <c r="D4" s="5"/>
    </row>
    <row r="5" ht="18.75" customHeight="1" spans="1:4">
      <c r="A5" s="5" t="s">
        <v>5</v>
      </c>
      <c r="B5" s="5" t="s">
        <v>6</v>
      </c>
      <c r="C5" s="5" t="s">
        <v>110</v>
      </c>
      <c r="D5" s="5" t="s">
        <v>6</v>
      </c>
    </row>
    <row r="6" ht="18.75" customHeight="1" spans="1:4">
      <c r="A6" s="5"/>
      <c r="B6" s="5"/>
      <c r="C6" s="5"/>
      <c r="D6" s="5"/>
    </row>
    <row r="7" ht="22.5" customHeight="1" spans="1:4">
      <c r="A7" s="14" t="s">
        <v>111</v>
      </c>
      <c r="B7" s="18">
        <v>2418412</v>
      </c>
      <c r="C7" s="14" t="s">
        <v>112</v>
      </c>
      <c r="D7" s="18">
        <v>2418412</v>
      </c>
    </row>
    <row r="8" ht="22.5" customHeight="1" spans="1:4">
      <c r="A8" s="14" t="s">
        <v>113</v>
      </c>
      <c r="B8" s="18">
        <v>2418412</v>
      </c>
      <c r="C8" s="14" t="str">
        <f>"（"&amp;"一"&amp;"）"&amp;"一般公共服务支出"</f>
        <v>（一）一般公共服务支出</v>
      </c>
      <c r="D8" s="18">
        <v>1779599</v>
      </c>
    </row>
    <row r="9" ht="22.5" customHeight="1" spans="1:4">
      <c r="A9" s="14" t="s">
        <v>114</v>
      </c>
      <c r="B9" s="18"/>
      <c r="C9" s="14" t="str">
        <f>"（"&amp;"二"&amp;"）"&amp;"社会保障和就业支出"</f>
        <v>（二）社会保障和就业支出</v>
      </c>
      <c r="D9" s="18">
        <v>248866</v>
      </c>
    </row>
    <row r="10" ht="22.5" customHeight="1" spans="1:4">
      <c r="A10" s="14" t="s">
        <v>115</v>
      </c>
      <c r="B10" s="18"/>
      <c r="C10" s="14" t="str">
        <f>"（"&amp;"三"&amp;"）"&amp;"卫生健康支出"</f>
        <v>（三）卫生健康支出</v>
      </c>
      <c r="D10" s="18">
        <v>202927</v>
      </c>
    </row>
    <row r="11" ht="22.5" customHeight="1" spans="1:4">
      <c r="A11" s="14" t="s">
        <v>116</v>
      </c>
      <c r="B11" s="18"/>
      <c r="C11" s="14" t="str">
        <f>"（"&amp;"四"&amp;"）"&amp;"住房保障支出"</f>
        <v>（四）住房保障支出</v>
      </c>
      <c r="D11" s="18">
        <v>187020</v>
      </c>
    </row>
    <row r="12" ht="22.5" customHeight="1" spans="1:4">
      <c r="A12" s="14" t="s">
        <v>113</v>
      </c>
      <c r="B12" s="18"/>
      <c r="C12" s="14"/>
      <c r="D12" s="18"/>
    </row>
    <row r="13" ht="22.5" customHeight="1" spans="1:4">
      <c r="A13" s="14" t="s">
        <v>114</v>
      </c>
      <c r="B13" s="18"/>
      <c r="C13" s="14"/>
      <c r="D13" s="18"/>
    </row>
    <row r="14" ht="22.5" customHeight="1" spans="1:4">
      <c r="A14" s="14" t="s">
        <v>115</v>
      </c>
      <c r="B14" s="18"/>
      <c r="C14" s="14"/>
      <c r="D14" s="18"/>
    </row>
    <row r="15" ht="22.5" customHeight="1" spans="1:4">
      <c r="A15" s="88"/>
      <c r="B15" s="18"/>
      <c r="C15" s="14" t="s">
        <v>117</v>
      </c>
      <c r="D15" s="18"/>
    </row>
    <row r="16" ht="22.5" customHeight="1" spans="1:4">
      <c r="A16" s="89" t="s">
        <v>118</v>
      </c>
      <c r="B16" s="90">
        <v>2418412</v>
      </c>
      <c r="C16" s="91" t="s">
        <v>119</v>
      </c>
      <c r="D16" s="90">
        <v>2418412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sheetPr>
  <dimension ref="A1:G25"/>
  <sheetViews>
    <sheetView showZeros="0" workbookViewId="0">
      <selection activeCell="D14" sqref="D14"/>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68" t="s">
        <v>120</v>
      </c>
    </row>
    <row r="2" ht="37.5" customHeight="1" spans="1:7">
      <c r="A2" s="2" t="s">
        <v>121</v>
      </c>
      <c r="B2" s="2"/>
      <c r="C2" s="2"/>
      <c r="D2" s="2"/>
      <c r="E2" s="2"/>
      <c r="F2" s="2"/>
      <c r="G2" s="2"/>
    </row>
    <row r="3" ht="18.75" customHeight="1" spans="1:7">
      <c r="A3" s="64" t="str">
        <f>"单位名称："&amp;"新平彝族傣族自治县检验检测所"</f>
        <v>单位名称：新平彝族傣族自治县检验检测所</v>
      </c>
      <c r="B3" s="64"/>
      <c r="C3" s="64"/>
      <c r="D3" s="65"/>
      <c r="E3" s="65"/>
      <c r="F3" s="65"/>
      <c r="G3" s="69" t="s">
        <v>29</v>
      </c>
    </row>
    <row r="4" ht="18.75" customHeight="1" spans="1:7">
      <c r="A4" s="12" t="s">
        <v>122</v>
      </c>
      <c r="B4" s="12" t="s">
        <v>61</v>
      </c>
      <c r="C4" s="66" t="s">
        <v>32</v>
      </c>
      <c r="D4" s="66" t="s">
        <v>64</v>
      </c>
      <c r="E4" s="66"/>
      <c r="F4" s="66"/>
      <c r="G4" s="12" t="s">
        <v>65</v>
      </c>
    </row>
    <row r="5" ht="18.75" customHeight="1" spans="1:7">
      <c r="A5" s="12" t="s">
        <v>60</v>
      </c>
      <c r="B5" s="12" t="s">
        <v>61</v>
      </c>
      <c r="C5" s="66"/>
      <c r="D5" s="66" t="s">
        <v>34</v>
      </c>
      <c r="E5" s="66" t="s">
        <v>123</v>
      </c>
      <c r="F5" s="66" t="s">
        <v>124</v>
      </c>
      <c r="G5" s="12"/>
    </row>
    <row r="6" ht="18.75" customHeight="1" spans="1:7">
      <c r="A6" s="13" t="s">
        <v>46</v>
      </c>
      <c r="B6" s="13" t="s">
        <v>47</v>
      </c>
      <c r="C6" s="13" t="s">
        <v>48</v>
      </c>
      <c r="D6" s="13" t="s">
        <v>49</v>
      </c>
      <c r="E6" s="13" t="s">
        <v>50</v>
      </c>
      <c r="F6" s="13" t="s">
        <v>51</v>
      </c>
      <c r="G6" s="13" t="s">
        <v>52</v>
      </c>
    </row>
    <row r="7" ht="20.25" customHeight="1" spans="1:7">
      <c r="A7" s="15" t="s">
        <v>72</v>
      </c>
      <c r="B7" s="15" t="s">
        <v>73</v>
      </c>
      <c r="C7" s="18">
        <v>1779599</v>
      </c>
      <c r="D7" s="18">
        <v>1665751</v>
      </c>
      <c r="E7" s="18">
        <v>1566351</v>
      </c>
      <c r="F7" s="18">
        <v>99400</v>
      </c>
      <c r="G7" s="18">
        <v>113848</v>
      </c>
    </row>
    <row r="8" ht="20.25" customHeight="1" spans="1:7">
      <c r="A8" s="24" t="s">
        <v>74</v>
      </c>
      <c r="B8" s="24" t="s">
        <v>75</v>
      </c>
      <c r="C8" s="18">
        <v>1774599</v>
      </c>
      <c r="D8" s="18">
        <v>1665751</v>
      </c>
      <c r="E8" s="18">
        <v>1566351</v>
      </c>
      <c r="F8" s="18">
        <v>99400</v>
      </c>
      <c r="G8" s="18">
        <v>108848</v>
      </c>
    </row>
    <row r="9" ht="20.25" customHeight="1" spans="1:7">
      <c r="A9" s="86" t="s">
        <v>76</v>
      </c>
      <c r="B9" s="86" t="s">
        <v>77</v>
      </c>
      <c r="C9" s="18">
        <v>1665751</v>
      </c>
      <c r="D9" s="18">
        <v>1665751</v>
      </c>
      <c r="E9" s="18">
        <v>1566351</v>
      </c>
      <c r="F9" s="18">
        <v>99400</v>
      </c>
      <c r="G9" s="18"/>
    </row>
    <row r="10" ht="20.25" customHeight="1" spans="1:7">
      <c r="A10" s="86" t="s">
        <v>78</v>
      </c>
      <c r="B10" s="86" t="s">
        <v>79</v>
      </c>
      <c r="C10" s="18">
        <v>108848</v>
      </c>
      <c r="D10" s="18"/>
      <c r="E10" s="18"/>
      <c r="F10" s="18"/>
      <c r="G10" s="18">
        <v>108848</v>
      </c>
    </row>
    <row r="11" ht="20.25" customHeight="1" spans="1:7">
      <c r="A11" s="24" t="s">
        <v>80</v>
      </c>
      <c r="B11" s="24" t="s">
        <v>81</v>
      </c>
      <c r="C11" s="18">
        <v>5000</v>
      </c>
      <c r="D11" s="18"/>
      <c r="E11" s="18"/>
      <c r="F11" s="18"/>
      <c r="G11" s="18">
        <v>5000</v>
      </c>
    </row>
    <row r="12" ht="20.25" customHeight="1" spans="1:7">
      <c r="A12" s="86" t="s">
        <v>82</v>
      </c>
      <c r="B12" s="86" t="s">
        <v>81</v>
      </c>
      <c r="C12" s="18">
        <v>5000</v>
      </c>
      <c r="D12" s="18"/>
      <c r="E12" s="18"/>
      <c r="F12" s="18"/>
      <c r="G12" s="18">
        <v>5000</v>
      </c>
    </row>
    <row r="13" ht="20.25" customHeight="1" spans="1:7">
      <c r="A13" s="15" t="s">
        <v>83</v>
      </c>
      <c r="B13" s="15" t="s">
        <v>84</v>
      </c>
      <c r="C13" s="18">
        <v>248866</v>
      </c>
      <c r="D13" s="18">
        <v>248866</v>
      </c>
      <c r="E13" s="18">
        <v>248566</v>
      </c>
      <c r="F13" s="18">
        <v>300</v>
      </c>
      <c r="G13" s="18"/>
    </row>
    <row r="14" ht="20.25" customHeight="1" spans="1:7">
      <c r="A14" s="24" t="s">
        <v>85</v>
      </c>
      <c r="B14" s="24" t="s">
        <v>86</v>
      </c>
      <c r="C14" s="18">
        <v>248866</v>
      </c>
      <c r="D14" s="18">
        <v>248866</v>
      </c>
      <c r="E14" s="18">
        <v>248566</v>
      </c>
      <c r="F14" s="18">
        <v>300</v>
      </c>
      <c r="G14" s="18"/>
    </row>
    <row r="15" ht="20.25" customHeight="1" spans="1:7">
      <c r="A15" s="86" t="s">
        <v>87</v>
      </c>
      <c r="B15" s="86" t="s">
        <v>88</v>
      </c>
      <c r="C15" s="18">
        <v>300</v>
      </c>
      <c r="D15" s="18">
        <v>300</v>
      </c>
      <c r="E15" s="18"/>
      <c r="F15" s="18">
        <v>300</v>
      </c>
      <c r="G15" s="18"/>
    </row>
    <row r="16" ht="20.25" customHeight="1" spans="1:7">
      <c r="A16" s="86" t="s">
        <v>89</v>
      </c>
      <c r="B16" s="86" t="s">
        <v>90</v>
      </c>
      <c r="C16" s="18">
        <v>248566</v>
      </c>
      <c r="D16" s="18">
        <v>248566</v>
      </c>
      <c r="E16" s="18">
        <v>248566</v>
      </c>
      <c r="F16" s="18"/>
      <c r="G16" s="18"/>
    </row>
    <row r="17" ht="20.25" customHeight="1" spans="1:7">
      <c r="A17" s="15" t="s">
        <v>91</v>
      </c>
      <c r="B17" s="15" t="s">
        <v>92</v>
      </c>
      <c r="C17" s="18">
        <v>202927</v>
      </c>
      <c r="D17" s="18">
        <v>202927</v>
      </c>
      <c r="E17" s="18">
        <v>202927</v>
      </c>
      <c r="F17" s="18"/>
      <c r="G17" s="18"/>
    </row>
    <row r="18" ht="20.25" customHeight="1" spans="1:7">
      <c r="A18" s="24" t="s">
        <v>93</v>
      </c>
      <c r="B18" s="24" t="s">
        <v>94</v>
      </c>
      <c r="C18" s="18">
        <v>202927</v>
      </c>
      <c r="D18" s="18">
        <v>202927</v>
      </c>
      <c r="E18" s="18">
        <v>202927</v>
      </c>
      <c r="F18" s="18"/>
      <c r="G18" s="18"/>
    </row>
    <row r="19" ht="20.25" customHeight="1" spans="1:7">
      <c r="A19" s="86" t="s">
        <v>95</v>
      </c>
      <c r="B19" s="86" t="s">
        <v>96</v>
      </c>
      <c r="C19" s="18">
        <v>133606</v>
      </c>
      <c r="D19" s="18">
        <v>133606</v>
      </c>
      <c r="E19" s="18">
        <v>133606</v>
      </c>
      <c r="F19" s="18"/>
      <c r="G19" s="18"/>
    </row>
    <row r="20" ht="20.25" customHeight="1" spans="1:7">
      <c r="A20" s="86" t="s">
        <v>97</v>
      </c>
      <c r="B20" s="86" t="s">
        <v>98</v>
      </c>
      <c r="C20" s="18">
        <v>66213</v>
      </c>
      <c r="D20" s="18">
        <v>66213</v>
      </c>
      <c r="E20" s="18">
        <v>66213</v>
      </c>
      <c r="F20" s="18"/>
      <c r="G20" s="18"/>
    </row>
    <row r="21" ht="20.25" customHeight="1" spans="1:7">
      <c r="A21" s="86" t="s">
        <v>99</v>
      </c>
      <c r="B21" s="86" t="s">
        <v>100</v>
      </c>
      <c r="C21" s="18">
        <v>3108</v>
      </c>
      <c r="D21" s="18">
        <v>3108</v>
      </c>
      <c r="E21" s="18">
        <v>3108</v>
      </c>
      <c r="F21" s="18"/>
      <c r="G21" s="18"/>
    </row>
    <row r="22" ht="20.25" customHeight="1" spans="1:7">
      <c r="A22" s="15" t="s">
        <v>101</v>
      </c>
      <c r="B22" s="15" t="s">
        <v>102</v>
      </c>
      <c r="C22" s="18">
        <v>187020</v>
      </c>
      <c r="D22" s="18">
        <v>187020</v>
      </c>
      <c r="E22" s="18">
        <v>187020</v>
      </c>
      <c r="F22" s="18"/>
      <c r="G22" s="18"/>
    </row>
    <row r="23" ht="20.25" customHeight="1" spans="1:7">
      <c r="A23" s="24" t="s">
        <v>103</v>
      </c>
      <c r="B23" s="24" t="s">
        <v>104</v>
      </c>
      <c r="C23" s="18">
        <v>187020</v>
      </c>
      <c r="D23" s="18">
        <v>187020</v>
      </c>
      <c r="E23" s="18">
        <v>187020</v>
      </c>
      <c r="F23" s="18"/>
      <c r="G23" s="18"/>
    </row>
    <row r="24" ht="20.25" customHeight="1" spans="1:7">
      <c r="A24" s="86" t="s">
        <v>105</v>
      </c>
      <c r="B24" s="86" t="s">
        <v>106</v>
      </c>
      <c r="C24" s="18">
        <v>187020</v>
      </c>
      <c r="D24" s="18">
        <v>187020</v>
      </c>
      <c r="E24" s="18">
        <v>187020</v>
      </c>
      <c r="F24" s="18"/>
      <c r="G24" s="18"/>
    </row>
    <row r="25" ht="20.25" customHeight="1" spans="1:7">
      <c r="A25" s="30" t="s">
        <v>107</v>
      </c>
      <c r="B25" s="30"/>
      <c r="C25" s="67">
        <v>2418412</v>
      </c>
      <c r="D25" s="67">
        <v>2304564</v>
      </c>
      <c r="E25" s="67">
        <v>2204864</v>
      </c>
      <c r="F25" s="67">
        <v>99700</v>
      </c>
      <c r="G25" s="67">
        <v>113848</v>
      </c>
    </row>
  </sheetData>
  <mergeCells count="7">
    <mergeCell ref="A2:G2"/>
    <mergeCell ref="A3:C3"/>
    <mergeCell ref="A4:B4"/>
    <mergeCell ref="D4:F4"/>
    <mergeCell ref="A25:B25"/>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sheetPr>
  <dimension ref="A1:F7"/>
  <sheetViews>
    <sheetView showZeros="0" workbookViewId="0">
      <selection activeCell="C13" sqref="C13"/>
    </sheetView>
  </sheetViews>
  <sheetFormatPr defaultColWidth="8.85" defaultRowHeight="15" customHeight="1" outlineLevelRow="6" outlineLevelCol="5"/>
  <cols>
    <col min="1" max="6" width="28.575" customWidth="1"/>
  </cols>
  <sheetData>
    <row r="1" ht="18.75" customHeight="1" spans="1:6">
      <c r="A1" s="79"/>
      <c r="B1" s="79"/>
      <c r="C1" s="80"/>
      <c r="D1" s="1"/>
      <c r="E1" s="1"/>
      <c r="F1" s="85" t="s">
        <v>125</v>
      </c>
    </row>
    <row r="2" ht="41.25" customHeight="1" spans="1:6">
      <c r="A2" s="81" t="s">
        <v>126</v>
      </c>
      <c r="B2" s="81"/>
      <c r="C2" s="81"/>
      <c r="D2" s="81"/>
      <c r="E2" s="81"/>
      <c r="F2" s="81"/>
    </row>
    <row r="3" ht="18.75" customHeight="1" spans="1:6">
      <c r="A3" s="3" t="str">
        <f>"单位名称："&amp;"新平彝族傣族自治县检验检测所"</f>
        <v>单位名称：新平彝族傣族自治县检验检测所</v>
      </c>
      <c r="B3" s="3"/>
      <c r="C3" s="3"/>
      <c r="D3" s="82"/>
      <c r="E3" s="1"/>
      <c r="F3" s="85" t="s">
        <v>29</v>
      </c>
    </row>
    <row r="4" ht="18.75" customHeight="1" spans="1:6">
      <c r="A4" s="12" t="s">
        <v>127</v>
      </c>
      <c r="B4" s="66" t="s">
        <v>128</v>
      </c>
      <c r="C4" s="66" t="s">
        <v>129</v>
      </c>
      <c r="D4" s="66"/>
      <c r="E4" s="66"/>
      <c r="F4" s="66" t="s">
        <v>130</v>
      </c>
    </row>
    <row r="5" ht="18.75" customHeight="1" spans="1:6">
      <c r="A5" s="12"/>
      <c r="B5" s="66"/>
      <c r="C5" s="66" t="s">
        <v>34</v>
      </c>
      <c r="D5" s="66" t="s">
        <v>131</v>
      </c>
      <c r="E5" s="66" t="s">
        <v>132</v>
      </c>
      <c r="F5" s="66"/>
    </row>
    <row r="6" ht="18.75" customHeight="1" spans="1:6">
      <c r="A6" s="83">
        <v>1</v>
      </c>
      <c r="B6" s="84">
        <v>2</v>
      </c>
      <c r="C6" s="83">
        <v>3</v>
      </c>
      <c r="D6" s="83">
        <v>4</v>
      </c>
      <c r="E6" s="83">
        <v>5</v>
      </c>
      <c r="F6" s="83">
        <v>6</v>
      </c>
    </row>
    <row r="7" ht="20.25" customHeight="1" spans="1:6">
      <c r="A7" s="18">
        <v>29000</v>
      </c>
      <c r="B7" s="18"/>
      <c r="C7" s="18">
        <v>24000</v>
      </c>
      <c r="D7" s="18"/>
      <c r="E7" s="18">
        <v>24000</v>
      </c>
      <c r="F7" s="18">
        <v>5000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sheetPr>
  <dimension ref="A1:W38"/>
  <sheetViews>
    <sheetView showZeros="0" workbookViewId="0">
      <selection activeCell="C14" sqref="C14"/>
    </sheetView>
  </sheetViews>
  <sheetFormatPr defaultColWidth="8.85" defaultRowHeight="15" customHeight="1"/>
  <cols>
    <col min="1" max="1" width="28.575" customWidth="1"/>
    <col min="2" max="2" width="21.3333333333333" customWidth="1"/>
    <col min="3" max="3" width="19.3333333333333" customWidth="1"/>
    <col min="4" max="4" width="8.225" customWidth="1"/>
    <col min="5" max="5" width="28.575" customWidth="1"/>
    <col min="6" max="6" width="6.33333333333333" customWidth="1"/>
    <col min="7" max="7" width="28.575" customWidth="1"/>
    <col min="8" max="12" width="14.275" customWidth="1"/>
    <col min="13" max="23" width="11.225" customWidth="1"/>
  </cols>
  <sheetData>
    <row r="1" ht="18.75" customHeight="1" spans="1:23">
      <c r="A1" s="1"/>
      <c r="B1" s="1"/>
      <c r="C1" s="1"/>
      <c r="D1" s="1"/>
      <c r="E1" s="1"/>
      <c r="F1" s="1"/>
      <c r="G1" s="1"/>
      <c r="H1" s="1"/>
      <c r="I1" s="1"/>
      <c r="J1" s="1"/>
      <c r="K1" s="1"/>
      <c r="L1" s="9"/>
      <c r="M1" s="9"/>
      <c r="N1" s="9"/>
      <c r="O1" s="9"/>
      <c r="P1" s="9"/>
      <c r="Q1" s="9"/>
      <c r="R1" s="9"/>
      <c r="S1" s="9"/>
      <c r="T1" s="9"/>
      <c r="U1" s="9"/>
      <c r="V1" s="9"/>
      <c r="W1" s="9" t="s">
        <v>133</v>
      </c>
    </row>
    <row r="2" ht="45" customHeight="1" spans="1:23">
      <c r="A2" s="2" t="s">
        <v>134</v>
      </c>
      <c r="B2" s="2"/>
      <c r="C2" s="2"/>
      <c r="D2" s="2"/>
      <c r="E2" s="2"/>
      <c r="F2" s="2"/>
      <c r="G2" s="2"/>
      <c r="H2" s="2"/>
      <c r="I2" s="2"/>
      <c r="J2" s="2"/>
      <c r="K2" s="2"/>
      <c r="L2" s="75"/>
      <c r="M2" s="75"/>
      <c r="N2" s="75"/>
      <c r="O2" s="75"/>
      <c r="P2" s="75"/>
      <c r="Q2" s="75"/>
      <c r="R2" s="75"/>
      <c r="S2" s="75"/>
      <c r="T2" s="75"/>
      <c r="U2" s="75"/>
      <c r="V2" s="75"/>
      <c r="W2" s="75"/>
    </row>
    <row r="3" ht="18.75" customHeight="1" spans="1:23">
      <c r="A3" s="3" t="str">
        <f>"单位名称："&amp;"新平彝族傣族自治县检验检测所"</f>
        <v>单位名称：新平彝族傣族自治县检验检测所</v>
      </c>
      <c r="B3" s="3"/>
      <c r="C3" s="3"/>
      <c r="D3" s="3"/>
      <c r="E3" s="3"/>
      <c r="F3" s="3"/>
      <c r="G3" s="3"/>
      <c r="H3" s="74"/>
      <c r="I3" s="74"/>
      <c r="J3" s="74"/>
      <c r="K3" s="74"/>
      <c r="L3" s="10"/>
      <c r="M3" s="10"/>
      <c r="N3" s="10"/>
      <c r="O3" s="10"/>
      <c r="P3" s="10"/>
      <c r="Q3" s="10"/>
      <c r="R3" s="10"/>
      <c r="S3" s="10"/>
      <c r="T3" s="10"/>
      <c r="U3" s="10"/>
      <c r="V3" s="10"/>
      <c r="W3" s="10" t="s">
        <v>29</v>
      </c>
    </row>
    <row r="4" ht="18.75" customHeight="1" spans="1:23">
      <c r="A4" s="76" t="s">
        <v>135</v>
      </c>
      <c r="B4" s="76" t="s">
        <v>136</v>
      </c>
      <c r="C4" s="76" t="s">
        <v>137</v>
      </c>
      <c r="D4" s="76" t="s">
        <v>138</v>
      </c>
      <c r="E4" s="76" t="s">
        <v>139</v>
      </c>
      <c r="F4" s="76" t="s">
        <v>140</v>
      </c>
      <c r="G4" s="76" t="s">
        <v>141</v>
      </c>
      <c r="H4" s="77" t="s">
        <v>32</v>
      </c>
      <c r="I4" s="77" t="s">
        <v>142</v>
      </c>
      <c r="J4" s="76"/>
      <c r="K4" s="76"/>
      <c r="L4" s="76"/>
      <c r="M4" s="76"/>
      <c r="N4" s="76" t="s">
        <v>143</v>
      </c>
      <c r="O4" s="76"/>
      <c r="P4" s="76"/>
      <c r="Q4" s="76" t="s">
        <v>38</v>
      </c>
      <c r="R4" s="76" t="s">
        <v>63</v>
      </c>
      <c r="S4" s="76"/>
      <c r="T4" s="76"/>
      <c r="U4" s="76"/>
      <c r="V4" s="76"/>
      <c r="W4" s="76"/>
    </row>
    <row r="5" ht="18.75" customHeight="1" spans="1:23">
      <c r="A5" s="76"/>
      <c r="B5" s="76"/>
      <c r="C5" s="76"/>
      <c r="D5" s="76"/>
      <c r="E5" s="76"/>
      <c r="F5" s="76"/>
      <c r="G5" s="76"/>
      <c r="H5" s="77" t="s">
        <v>144</v>
      </c>
      <c r="I5" s="77" t="s">
        <v>145</v>
      </c>
      <c r="J5" s="76" t="s">
        <v>36</v>
      </c>
      <c r="K5" s="76" t="s">
        <v>37</v>
      </c>
      <c r="L5" s="76"/>
      <c r="M5" s="76"/>
      <c r="N5" s="76" t="s">
        <v>143</v>
      </c>
      <c r="O5" s="76" t="s">
        <v>36</v>
      </c>
      <c r="P5" s="76" t="s">
        <v>37</v>
      </c>
      <c r="Q5" s="76" t="s">
        <v>38</v>
      </c>
      <c r="R5" s="76" t="s">
        <v>63</v>
      </c>
      <c r="S5" s="76" t="s">
        <v>41</v>
      </c>
      <c r="T5" s="76" t="s">
        <v>42</v>
      </c>
      <c r="U5" s="76" t="s">
        <v>43</v>
      </c>
      <c r="V5" s="76" t="s">
        <v>44</v>
      </c>
      <c r="W5" s="76" t="s">
        <v>45</v>
      </c>
    </row>
    <row r="6" ht="18.75" customHeight="1" spans="1:23">
      <c r="A6" s="76"/>
      <c r="B6" s="76"/>
      <c r="C6" s="76"/>
      <c r="D6" s="76"/>
      <c r="E6" s="76"/>
      <c r="F6" s="76"/>
      <c r="G6" s="76"/>
      <c r="H6" s="77"/>
      <c r="I6" s="77" t="s">
        <v>146</v>
      </c>
      <c r="J6" s="76" t="s">
        <v>147</v>
      </c>
      <c r="K6" s="76" t="s">
        <v>148</v>
      </c>
      <c r="L6" s="76" t="s">
        <v>149</v>
      </c>
      <c r="M6" s="76" t="s">
        <v>150</v>
      </c>
      <c r="N6" s="76" t="s">
        <v>35</v>
      </c>
      <c r="O6" s="76" t="s">
        <v>36</v>
      </c>
      <c r="P6" s="76" t="s">
        <v>37</v>
      </c>
      <c r="Q6" s="76"/>
      <c r="R6" s="76" t="s">
        <v>34</v>
      </c>
      <c r="S6" s="76" t="s">
        <v>41</v>
      </c>
      <c r="T6" s="76" t="s">
        <v>42</v>
      </c>
      <c r="U6" s="76" t="s">
        <v>43</v>
      </c>
      <c r="V6" s="76" t="s">
        <v>44</v>
      </c>
      <c r="W6" s="76" t="s">
        <v>45</v>
      </c>
    </row>
    <row r="7" ht="22.65" customHeight="1" spans="1:23">
      <c r="A7" s="76"/>
      <c r="B7" s="76"/>
      <c r="C7" s="76"/>
      <c r="D7" s="76"/>
      <c r="E7" s="76"/>
      <c r="F7" s="76"/>
      <c r="G7" s="76"/>
      <c r="H7" s="77"/>
      <c r="I7" s="77" t="s">
        <v>34</v>
      </c>
      <c r="J7" s="76"/>
      <c r="K7" s="76"/>
      <c r="L7" s="76"/>
      <c r="M7" s="76"/>
      <c r="N7" s="76"/>
      <c r="O7" s="76"/>
      <c r="P7" s="76"/>
      <c r="Q7" s="76"/>
      <c r="R7" s="76"/>
      <c r="S7" s="76"/>
      <c r="T7" s="76"/>
      <c r="U7" s="76"/>
      <c r="V7" s="76"/>
      <c r="W7" s="76"/>
    </row>
    <row r="8" ht="18.75" customHeight="1" spans="1:23">
      <c r="A8" s="77" t="s">
        <v>46</v>
      </c>
      <c r="B8" s="77">
        <v>2</v>
      </c>
      <c r="C8" s="77">
        <v>3</v>
      </c>
      <c r="D8" s="77">
        <v>4</v>
      </c>
      <c r="E8" s="77">
        <v>5</v>
      </c>
      <c r="F8" s="77">
        <v>6</v>
      </c>
      <c r="G8" s="77">
        <v>7</v>
      </c>
      <c r="H8" s="77">
        <v>8</v>
      </c>
      <c r="I8" s="77">
        <v>9</v>
      </c>
      <c r="J8" s="77">
        <v>10</v>
      </c>
      <c r="K8" s="77">
        <v>11</v>
      </c>
      <c r="L8" s="77">
        <v>12</v>
      </c>
      <c r="M8" s="77">
        <v>13</v>
      </c>
      <c r="N8" s="77">
        <v>14</v>
      </c>
      <c r="O8" s="77">
        <v>15</v>
      </c>
      <c r="P8" s="77">
        <v>16</v>
      </c>
      <c r="Q8" s="77">
        <v>17</v>
      </c>
      <c r="R8" s="77">
        <v>18</v>
      </c>
      <c r="S8" s="77">
        <v>19</v>
      </c>
      <c r="T8" s="77">
        <v>20</v>
      </c>
      <c r="U8" s="77">
        <v>21</v>
      </c>
      <c r="V8" s="77">
        <v>22</v>
      </c>
      <c r="W8" s="77">
        <v>23</v>
      </c>
    </row>
    <row r="9" ht="18.75" customHeight="1" spans="1:23">
      <c r="A9" s="6" t="s">
        <v>56</v>
      </c>
      <c r="B9" s="6"/>
      <c r="C9" s="7"/>
      <c r="D9" s="6"/>
      <c r="E9" s="6"/>
      <c r="F9" s="6"/>
      <c r="G9" s="6"/>
      <c r="H9" s="18">
        <v>2304564</v>
      </c>
      <c r="I9" s="18">
        <v>2304564</v>
      </c>
      <c r="J9" s="18"/>
      <c r="K9" s="18"/>
      <c r="L9" s="18">
        <v>2304564</v>
      </c>
      <c r="M9" s="18"/>
      <c r="N9" s="18"/>
      <c r="O9" s="18"/>
      <c r="P9" s="18"/>
      <c r="Q9" s="18"/>
      <c r="R9" s="18"/>
      <c r="S9" s="18"/>
      <c r="T9" s="18"/>
      <c r="U9" s="18"/>
      <c r="V9" s="18"/>
      <c r="W9" s="18"/>
    </row>
    <row r="10" ht="18.75" customHeight="1" spans="1:23">
      <c r="A10" s="78" t="s">
        <v>56</v>
      </c>
      <c r="B10" s="6" t="s">
        <v>151</v>
      </c>
      <c r="C10" s="7" t="s">
        <v>152</v>
      </c>
      <c r="D10" s="6" t="s">
        <v>76</v>
      </c>
      <c r="E10" s="6" t="s">
        <v>77</v>
      </c>
      <c r="F10" s="6" t="s">
        <v>153</v>
      </c>
      <c r="G10" s="6" t="s">
        <v>154</v>
      </c>
      <c r="H10" s="18">
        <v>649932</v>
      </c>
      <c r="I10" s="18">
        <v>649932</v>
      </c>
      <c r="J10" s="18"/>
      <c r="K10" s="18"/>
      <c r="L10" s="18">
        <v>649932</v>
      </c>
      <c r="M10" s="18"/>
      <c r="N10" s="18"/>
      <c r="O10" s="18"/>
      <c r="P10" s="36"/>
      <c r="Q10" s="18"/>
      <c r="R10" s="18"/>
      <c r="S10" s="18"/>
      <c r="T10" s="18"/>
      <c r="U10" s="18"/>
      <c r="V10" s="18"/>
      <c r="W10" s="18"/>
    </row>
    <row r="11" ht="18.75" customHeight="1" spans="1:23">
      <c r="A11" s="78" t="s">
        <v>56</v>
      </c>
      <c r="B11" s="6" t="s">
        <v>151</v>
      </c>
      <c r="C11" s="7" t="s">
        <v>152</v>
      </c>
      <c r="D11" s="6" t="s">
        <v>76</v>
      </c>
      <c r="E11" s="6" t="s">
        <v>77</v>
      </c>
      <c r="F11" s="6" t="s">
        <v>155</v>
      </c>
      <c r="G11" s="6" t="s">
        <v>156</v>
      </c>
      <c r="H11" s="18">
        <v>69144</v>
      </c>
      <c r="I11" s="18">
        <v>69144</v>
      </c>
      <c r="J11" s="18"/>
      <c r="K11" s="18"/>
      <c r="L11" s="18">
        <v>69144</v>
      </c>
      <c r="M11" s="18"/>
      <c r="N11" s="18"/>
      <c r="O11" s="18"/>
      <c r="P11" s="36"/>
      <c r="Q11" s="18"/>
      <c r="R11" s="18"/>
      <c r="S11" s="18"/>
      <c r="T11" s="18"/>
      <c r="U11" s="18"/>
      <c r="V11" s="18"/>
      <c r="W11" s="18"/>
    </row>
    <row r="12" ht="18.75" customHeight="1" spans="1:23">
      <c r="A12" s="78" t="s">
        <v>56</v>
      </c>
      <c r="B12" s="6" t="s">
        <v>151</v>
      </c>
      <c r="C12" s="7" t="s">
        <v>152</v>
      </c>
      <c r="D12" s="6" t="s">
        <v>76</v>
      </c>
      <c r="E12" s="6" t="s">
        <v>77</v>
      </c>
      <c r="F12" s="6" t="s">
        <v>157</v>
      </c>
      <c r="G12" s="6" t="s">
        <v>158</v>
      </c>
      <c r="H12" s="18">
        <v>212400</v>
      </c>
      <c r="I12" s="18">
        <v>212400</v>
      </c>
      <c r="J12" s="18"/>
      <c r="K12" s="18"/>
      <c r="L12" s="18">
        <v>212400</v>
      </c>
      <c r="M12" s="18"/>
      <c r="N12" s="18"/>
      <c r="O12" s="18"/>
      <c r="P12" s="36"/>
      <c r="Q12" s="18"/>
      <c r="R12" s="18"/>
      <c r="S12" s="18"/>
      <c r="T12" s="18"/>
      <c r="U12" s="18"/>
      <c r="V12" s="18"/>
      <c r="W12" s="18"/>
    </row>
    <row r="13" ht="18.75" customHeight="1" spans="1:23">
      <c r="A13" s="78" t="s">
        <v>56</v>
      </c>
      <c r="B13" s="6" t="s">
        <v>151</v>
      </c>
      <c r="C13" s="7" t="s">
        <v>152</v>
      </c>
      <c r="D13" s="6" t="s">
        <v>76</v>
      </c>
      <c r="E13" s="6" t="s">
        <v>77</v>
      </c>
      <c r="F13" s="6" t="s">
        <v>157</v>
      </c>
      <c r="G13" s="6" t="s">
        <v>158</v>
      </c>
      <c r="H13" s="18">
        <v>390000</v>
      </c>
      <c r="I13" s="18">
        <v>390000</v>
      </c>
      <c r="J13" s="18"/>
      <c r="K13" s="18"/>
      <c r="L13" s="18">
        <v>390000</v>
      </c>
      <c r="M13" s="18"/>
      <c r="N13" s="18"/>
      <c r="O13" s="18"/>
      <c r="P13" s="36"/>
      <c r="Q13" s="18"/>
      <c r="R13" s="18"/>
      <c r="S13" s="18"/>
      <c r="T13" s="18"/>
      <c r="U13" s="18"/>
      <c r="V13" s="18"/>
      <c r="W13" s="18"/>
    </row>
    <row r="14" ht="18.75" customHeight="1" spans="1:23">
      <c r="A14" s="78" t="s">
        <v>56</v>
      </c>
      <c r="B14" s="6" t="s">
        <v>159</v>
      </c>
      <c r="C14" s="7" t="s">
        <v>160</v>
      </c>
      <c r="D14" s="6" t="s">
        <v>76</v>
      </c>
      <c r="E14" s="6" t="s">
        <v>77</v>
      </c>
      <c r="F14" s="6" t="s">
        <v>157</v>
      </c>
      <c r="G14" s="6" t="s">
        <v>158</v>
      </c>
      <c r="H14" s="18">
        <v>234000</v>
      </c>
      <c r="I14" s="18">
        <v>234000</v>
      </c>
      <c r="J14" s="18"/>
      <c r="K14" s="18"/>
      <c r="L14" s="18">
        <v>234000</v>
      </c>
      <c r="M14" s="18"/>
      <c r="N14" s="18"/>
      <c r="O14" s="18"/>
      <c r="P14" s="36"/>
      <c r="Q14" s="18"/>
      <c r="R14" s="18"/>
      <c r="S14" s="18"/>
      <c r="T14" s="18"/>
      <c r="U14" s="18"/>
      <c r="V14" s="18"/>
      <c r="W14" s="18"/>
    </row>
    <row r="15" ht="18.75" customHeight="1" spans="1:23">
      <c r="A15" s="78" t="s">
        <v>56</v>
      </c>
      <c r="B15" s="6" t="s">
        <v>161</v>
      </c>
      <c r="C15" s="7" t="s">
        <v>106</v>
      </c>
      <c r="D15" s="6" t="s">
        <v>105</v>
      </c>
      <c r="E15" s="6" t="s">
        <v>106</v>
      </c>
      <c r="F15" s="6" t="s">
        <v>162</v>
      </c>
      <c r="G15" s="6" t="s">
        <v>106</v>
      </c>
      <c r="H15" s="18">
        <v>187020</v>
      </c>
      <c r="I15" s="18">
        <v>187020</v>
      </c>
      <c r="J15" s="18"/>
      <c r="K15" s="18"/>
      <c r="L15" s="18">
        <v>187020</v>
      </c>
      <c r="M15" s="18"/>
      <c r="N15" s="18"/>
      <c r="O15" s="18"/>
      <c r="P15" s="36"/>
      <c r="Q15" s="18"/>
      <c r="R15" s="18"/>
      <c r="S15" s="18"/>
      <c r="T15" s="18"/>
      <c r="U15" s="18"/>
      <c r="V15" s="18"/>
      <c r="W15" s="18"/>
    </row>
    <row r="16" ht="18.75" customHeight="1" spans="1:23">
      <c r="A16" s="78" t="s">
        <v>56</v>
      </c>
      <c r="B16" s="6" t="s">
        <v>163</v>
      </c>
      <c r="C16" s="7" t="s">
        <v>130</v>
      </c>
      <c r="D16" s="6" t="s">
        <v>76</v>
      </c>
      <c r="E16" s="6" t="s">
        <v>77</v>
      </c>
      <c r="F16" s="6" t="s">
        <v>164</v>
      </c>
      <c r="G16" s="6" t="s">
        <v>130</v>
      </c>
      <c r="H16" s="18">
        <v>5000</v>
      </c>
      <c r="I16" s="18">
        <v>5000</v>
      </c>
      <c r="J16" s="18"/>
      <c r="K16" s="18"/>
      <c r="L16" s="18">
        <v>5000</v>
      </c>
      <c r="M16" s="18"/>
      <c r="N16" s="18"/>
      <c r="O16" s="18"/>
      <c r="P16" s="36"/>
      <c r="Q16" s="18"/>
      <c r="R16" s="18"/>
      <c r="S16" s="18"/>
      <c r="T16" s="18"/>
      <c r="U16" s="18"/>
      <c r="V16" s="18"/>
      <c r="W16" s="18"/>
    </row>
    <row r="17" ht="18.75" customHeight="1" spans="1:23">
      <c r="A17" s="78" t="s">
        <v>56</v>
      </c>
      <c r="B17" s="6" t="s">
        <v>165</v>
      </c>
      <c r="C17" s="7" t="s">
        <v>166</v>
      </c>
      <c r="D17" s="6" t="s">
        <v>76</v>
      </c>
      <c r="E17" s="6" t="s">
        <v>77</v>
      </c>
      <c r="F17" s="6" t="s">
        <v>167</v>
      </c>
      <c r="G17" s="6" t="s">
        <v>166</v>
      </c>
      <c r="H17" s="18">
        <v>20800</v>
      </c>
      <c r="I17" s="18">
        <v>20800</v>
      </c>
      <c r="J17" s="18"/>
      <c r="K17" s="18"/>
      <c r="L17" s="18">
        <v>20800</v>
      </c>
      <c r="M17" s="18"/>
      <c r="N17" s="18"/>
      <c r="O17" s="18"/>
      <c r="P17" s="36"/>
      <c r="Q17" s="18"/>
      <c r="R17" s="18"/>
      <c r="S17" s="18"/>
      <c r="T17" s="18"/>
      <c r="U17" s="18"/>
      <c r="V17" s="18"/>
      <c r="W17" s="18"/>
    </row>
    <row r="18" ht="18.75" customHeight="1" spans="1:23">
      <c r="A18" s="78" t="s">
        <v>56</v>
      </c>
      <c r="B18" s="6" t="s">
        <v>168</v>
      </c>
      <c r="C18" s="7" t="s">
        <v>169</v>
      </c>
      <c r="D18" s="6" t="s">
        <v>76</v>
      </c>
      <c r="E18" s="6" t="s">
        <v>77</v>
      </c>
      <c r="F18" s="6" t="s">
        <v>170</v>
      </c>
      <c r="G18" s="6" t="s">
        <v>171</v>
      </c>
      <c r="H18" s="18">
        <v>10875</v>
      </c>
      <c r="I18" s="18">
        <v>10875</v>
      </c>
      <c r="J18" s="18"/>
      <c r="K18" s="18"/>
      <c r="L18" s="18">
        <v>10875</v>
      </c>
      <c r="M18" s="18"/>
      <c r="N18" s="18"/>
      <c r="O18" s="18"/>
      <c r="P18" s="36"/>
      <c r="Q18" s="18"/>
      <c r="R18" s="18"/>
      <c r="S18" s="18"/>
      <c r="T18" s="18"/>
      <c r="U18" s="18"/>
      <c r="V18" s="18"/>
      <c r="W18" s="18"/>
    </row>
    <row r="19" ht="18.75" customHeight="1" spans="1:23">
      <c r="A19" s="78" t="s">
        <v>56</v>
      </c>
      <c r="B19" s="6" t="s">
        <v>168</v>
      </c>
      <c r="C19" s="7" t="s">
        <v>169</v>
      </c>
      <c r="D19" s="6" t="s">
        <v>89</v>
      </c>
      <c r="E19" s="6" t="s">
        <v>90</v>
      </c>
      <c r="F19" s="6" t="s">
        <v>172</v>
      </c>
      <c r="G19" s="6" t="s">
        <v>173</v>
      </c>
      <c r="H19" s="18">
        <v>248566</v>
      </c>
      <c r="I19" s="18">
        <v>248566</v>
      </c>
      <c r="J19" s="18"/>
      <c r="K19" s="18"/>
      <c r="L19" s="18">
        <v>248566</v>
      </c>
      <c r="M19" s="18"/>
      <c r="N19" s="18"/>
      <c r="O19" s="18"/>
      <c r="P19" s="36"/>
      <c r="Q19" s="18"/>
      <c r="R19" s="18"/>
      <c r="S19" s="18"/>
      <c r="T19" s="18"/>
      <c r="U19" s="18"/>
      <c r="V19" s="18"/>
      <c r="W19" s="18"/>
    </row>
    <row r="20" ht="18.75" customHeight="1" spans="1:23">
      <c r="A20" s="78" t="s">
        <v>56</v>
      </c>
      <c r="B20" s="6" t="s">
        <v>168</v>
      </c>
      <c r="C20" s="7" t="s">
        <v>169</v>
      </c>
      <c r="D20" s="6" t="s">
        <v>95</v>
      </c>
      <c r="E20" s="6" t="s">
        <v>96</v>
      </c>
      <c r="F20" s="6" t="s">
        <v>174</v>
      </c>
      <c r="G20" s="6" t="s">
        <v>175</v>
      </c>
      <c r="H20" s="18">
        <v>4662</v>
      </c>
      <c r="I20" s="18">
        <v>4662</v>
      </c>
      <c r="J20" s="18"/>
      <c r="K20" s="18"/>
      <c r="L20" s="18">
        <v>4662</v>
      </c>
      <c r="M20" s="18"/>
      <c r="N20" s="18"/>
      <c r="O20" s="18"/>
      <c r="P20" s="36"/>
      <c r="Q20" s="18"/>
      <c r="R20" s="18"/>
      <c r="S20" s="18"/>
      <c r="T20" s="18"/>
      <c r="U20" s="18"/>
      <c r="V20" s="18"/>
      <c r="W20" s="18"/>
    </row>
    <row r="21" ht="18.75" customHeight="1" spans="1:23">
      <c r="A21" s="78" t="s">
        <v>56</v>
      </c>
      <c r="B21" s="6" t="s">
        <v>168</v>
      </c>
      <c r="C21" s="7" t="s">
        <v>169</v>
      </c>
      <c r="D21" s="6" t="s">
        <v>95</v>
      </c>
      <c r="E21" s="6" t="s">
        <v>96</v>
      </c>
      <c r="F21" s="6" t="s">
        <v>174</v>
      </c>
      <c r="G21" s="6" t="s">
        <v>175</v>
      </c>
      <c r="H21" s="18">
        <v>128944</v>
      </c>
      <c r="I21" s="18">
        <v>128944</v>
      </c>
      <c r="J21" s="18"/>
      <c r="K21" s="18"/>
      <c r="L21" s="18">
        <v>128944</v>
      </c>
      <c r="M21" s="18"/>
      <c r="N21" s="18"/>
      <c r="O21" s="18"/>
      <c r="P21" s="36"/>
      <c r="Q21" s="18"/>
      <c r="R21" s="18"/>
      <c r="S21" s="18"/>
      <c r="T21" s="18"/>
      <c r="U21" s="18"/>
      <c r="V21" s="18"/>
      <c r="W21" s="18"/>
    </row>
    <row r="22" ht="18.75" customHeight="1" spans="1:23">
      <c r="A22" s="78" t="s">
        <v>56</v>
      </c>
      <c r="B22" s="6" t="s">
        <v>168</v>
      </c>
      <c r="C22" s="7" t="s">
        <v>169</v>
      </c>
      <c r="D22" s="6" t="s">
        <v>97</v>
      </c>
      <c r="E22" s="6" t="s">
        <v>98</v>
      </c>
      <c r="F22" s="6" t="s">
        <v>176</v>
      </c>
      <c r="G22" s="6" t="s">
        <v>177</v>
      </c>
      <c r="H22" s="18">
        <v>66213</v>
      </c>
      <c r="I22" s="18">
        <v>66213</v>
      </c>
      <c r="J22" s="18"/>
      <c r="K22" s="18"/>
      <c r="L22" s="18">
        <v>66213</v>
      </c>
      <c r="M22" s="18"/>
      <c r="N22" s="18"/>
      <c r="O22" s="18"/>
      <c r="P22" s="36"/>
      <c r="Q22" s="18"/>
      <c r="R22" s="18"/>
      <c r="S22" s="18"/>
      <c r="T22" s="18"/>
      <c r="U22" s="18"/>
      <c r="V22" s="18"/>
      <c r="W22" s="18"/>
    </row>
    <row r="23" ht="18.75" customHeight="1" spans="1:23">
      <c r="A23" s="78" t="s">
        <v>56</v>
      </c>
      <c r="B23" s="6" t="s">
        <v>168</v>
      </c>
      <c r="C23" s="7" t="s">
        <v>169</v>
      </c>
      <c r="D23" s="6" t="s">
        <v>99</v>
      </c>
      <c r="E23" s="6" t="s">
        <v>100</v>
      </c>
      <c r="F23" s="6" t="s">
        <v>170</v>
      </c>
      <c r="G23" s="6" t="s">
        <v>171</v>
      </c>
      <c r="H23" s="18">
        <v>3108</v>
      </c>
      <c r="I23" s="18">
        <v>3108</v>
      </c>
      <c r="J23" s="18"/>
      <c r="K23" s="18"/>
      <c r="L23" s="18">
        <v>3108</v>
      </c>
      <c r="M23" s="18"/>
      <c r="N23" s="18"/>
      <c r="O23" s="18"/>
      <c r="P23" s="36"/>
      <c r="Q23" s="18"/>
      <c r="R23" s="18"/>
      <c r="S23" s="18"/>
      <c r="T23" s="18"/>
      <c r="U23" s="18"/>
      <c r="V23" s="18"/>
      <c r="W23" s="18"/>
    </row>
    <row r="24" ht="18.75" customHeight="1" spans="1:23">
      <c r="A24" s="78" t="s">
        <v>56</v>
      </c>
      <c r="B24" s="6" t="s">
        <v>178</v>
      </c>
      <c r="C24" s="7" t="s">
        <v>179</v>
      </c>
      <c r="D24" s="6" t="s">
        <v>76</v>
      </c>
      <c r="E24" s="6" t="s">
        <v>77</v>
      </c>
      <c r="F24" s="6" t="s">
        <v>180</v>
      </c>
      <c r="G24" s="6" t="s">
        <v>181</v>
      </c>
      <c r="H24" s="18">
        <v>24000</v>
      </c>
      <c r="I24" s="18">
        <v>24000</v>
      </c>
      <c r="J24" s="18"/>
      <c r="K24" s="18"/>
      <c r="L24" s="18">
        <v>24000</v>
      </c>
      <c r="M24" s="18"/>
      <c r="N24" s="18"/>
      <c r="O24" s="18"/>
      <c r="P24" s="36"/>
      <c r="Q24" s="18"/>
      <c r="R24" s="18"/>
      <c r="S24" s="18"/>
      <c r="T24" s="18"/>
      <c r="U24" s="18"/>
      <c r="V24" s="18"/>
      <c r="W24" s="18"/>
    </row>
    <row r="25" ht="18.75" customHeight="1" spans="1:23">
      <c r="A25" s="78" t="s">
        <v>56</v>
      </c>
      <c r="B25" s="6" t="s">
        <v>182</v>
      </c>
      <c r="C25" s="7" t="s">
        <v>183</v>
      </c>
      <c r="D25" s="6" t="s">
        <v>76</v>
      </c>
      <c r="E25" s="6" t="s">
        <v>77</v>
      </c>
      <c r="F25" s="6" t="s">
        <v>184</v>
      </c>
      <c r="G25" s="6" t="s">
        <v>185</v>
      </c>
      <c r="H25" s="18">
        <v>12310</v>
      </c>
      <c r="I25" s="18">
        <v>12310</v>
      </c>
      <c r="J25" s="18"/>
      <c r="K25" s="18"/>
      <c r="L25" s="18">
        <v>12310</v>
      </c>
      <c r="M25" s="18"/>
      <c r="N25" s="18"/>
      <c r="O25" s="18"/>
      <c r="P25" s="36"/>
      <c r="Q25" s="18"/>
      <c r="R25" s="18"/>
      <c r="S25" s="18"/>
      <c r="T25" s="18"/>
      <c r="U25" s="18"/>
      <c r="V25" s="18"/>
      <c r="W25" s="18"/>
    </row>
    <row r="26" ht="18.75" customHeight="1" spans="1:23">
      <c r="A26" s="78" t="s">
        <v>56</v>
      </c>
      <c r="B26" s="6" t="s">
        <v>182</v>
      </c>
      <c r="C26" s="7" t="s">
        <v>183</v>
      </c>
      <c r="D26" s="6" t="s">
        <v>76</v>
      </c>
      <c r="E26" s="6" t="s">
        <v>77</v>
      </c>
      <c r="F26" s="6" t="s">
        <v>186</v>
      </c>
      <c r="G26" s="6" t="s">
        <v>187</v>
      </c>
      <c r="H26" s="18">
        <v>500</v>
      </c>
      <c r="I26" s="18">
        <v>500</v>
      </c>
      <c r="J26" s="18"/>
      <c r="K26" s="18"/>
      <c r="L26" s="18">
        <v>500</v>
      </c>
      <c r="M26" s="18"/>
      <c r="N26" s="18"/>
      <c r="O26" s="18"/>
      <c r="P26" s="36"/>
      <c r="Q26" s="18"/>
      <c r="R26" s="18"/>
      <c r="S26" s="18"/>
      <c r="T26" s="18"/>
      <c r="U26" s="18"/>
      <c r="V26" s="18"/>
      <c r="W26" s="18"/>
    </row>
    <row r="27" ht="18.75" customHeight="1" spans="1:23">
      <c r="A27" s="78" t="s">
        <v>56</v>
      </c>
      <c r="B27" s="6" t="s">
        <v>182</v>
      </c>
      <c r="C27" s="7" t="s">
        <v>183</v>
      </c>
      <c r="D27" s="6" t="s">
        <v>76</v>
      </c>
      <c r="E27" s="6" t="s">
        <v>77</v>
      </c>
      <c r="F27" s="6" t="s">
        <v>188</v>
      </c>
      <c r="G27" s="6" t="s">
        <v>189</v>
      </c>
      <c r="H27" s="18">
        <v>2500</v>
      </c>
      <c r="I27" s="18">
        <v>2500</v>
      </c>
      <c r="J27" s="18"/>
      <c r="K27" s="18"/>
      <c r="L27" s="18">
        <v>2500</v>
      </c>
      <c r="M27" s="18"/>
      <c r="N27" s="18"/>
      <c r="O27" s="18"/>
      <c r="P27" s="36"/>
      <c r="Q27" s="18"/>
      <c r="R27" s="18"/>
      <c r="S27" s="18"/>
      <c r="T27" s="18"/>
      <c r="U27" s="18"/>
      <c r="V27" s="18"/>
      <c r="W27" s="18"/>
    </row>
    <row r="28" ht="18.75" customHeight="1" spans="1:23">
      <c r="A28" s="78" t="s">
        <v>56</v>
      </c>
      <c r="B28" s="6" t="s">
        <v>182</v>
      </c>
      <c r="C28" s="7" t="s">
        <v>183</v>
      </c>
      <c r="D28" s="6" t="s">
        <v>76</v>
      </c>
      <c r="E28" s="6" t="s">
        <v>77</v>
      </c>
      <c r="F28" s="6" t="s">
        <v>190</v>
      </c>
      <c r="G28" s="6" t="s">
        <v>191</v>
      </c>
      <c r="H28" s="18">
        <v>1800</v>
      </c>
      <c r="I28" s="18">
        <v>1800</v>
      </c>
      <c r="J28" s="18"/>
      <c r="K28" s="18"/>
      <c r="L28" s="18">
        <v>1800</v>
      </c>
      <c r="M28" s="18"/>
      <c r="N28" s="18"/>
      <c r="O28" s="18"/>
      <c r="P28" s="36"/>
      <c r="Q28" s="18"/>
      <c r="R28" s="18"/>
      <c r="S28" s="18"/>
      <c r="T28" s="18"/>
      <c r="U28" s="18"/>
      <c r="V28" s="18"/>
      <c r="W28" s="18"/>
    </row>
    <row r="29" ht="18.75" customHeight="1" spans="1:23">
      <c r="A29" s="78" t="s">
        <v>56</v>
      </c>
      <c r="B29" s="6" t="s">
        <v>182</v>
      </c>
      <c r="C29" s="7" t="s">
        <v>183</v>
      </c>
      <c r="D29" s="6" t="s">
        <v>76</v>
      </c>
      <c r="E29" s="6" t="s">
        <v>77</v>
      </c>
      <c r="F29" s="6" t="s">
        <v>192</v>
      </c>
      <c r="G29" s="6" t="s">
        <v>193</v>
      </c>
      <c r="H29" s="18">
        <v>490</v>
      </c>
      <c r="I29" s="18">
        <v>490</v>
      </c>
      <c r="J29" s="18"/>
      <c r="K29" s="18"/>
      <c r="L29" s="18">
        <v>490</v>
      </c>
      <c r="M29" s="18"/>
      <c r="N29" s="18"/>
      <c r="O29" s="18"/>
      <c r="P29" s="36"/>
      <c r="Q29" s="18"/>
      <c r="R29" s="18"/>
      <c r="S29" s="18"/>
      <c r="T29" s="18"/>
      <c r="U29" s="18"/>
      <c r="V29" s="18"/>
      <c r="W29" s="18"/>
    </row>
    <row r="30" ht="18.75" customHeight="1" spans="1:23">
      <c r="A30" s="78" t="s">
        <v>56</v>
      </c>
      <c r="B30" s="6" t="s">
        <v>182</v>
      </c>
      <c r="C30" s="7" t="s">
        <v>183</v>
      </c>
      <c r="D30" s="6" t="s">
        <v>76</v>
      </c>
      <c r="E30" s="6" t="s">
        <v>77</v>
      </c>
      <c r="F30" s="6" t="s">
        <v>194</v>
      </c>
      <c r="G30" s="6" t="s">
        <v>195</v>
      </c>
      <c r="H30" s="18">
        <v>2800</v>
      </c>
      <c r="I30" s="18">
        <v>2800</v>
      </c>
      <c r="J30" s="18"/>
      <c r="K30" s="18"/>
      <c r="L30" s="18">
        <v>2800</v>
      </c>
      <c r="M30" s="18"/>
      <c r="N30" s="18"/>
      <c r="O30" s="18"/>
      <c r="P30" s="36"/>
      <c r="Q30" s="18"/>
      <c r="R30" s="18"/>
      <c r="S30" s="18"/>
      <c r="T30" s="18"/>
      <c r="U30" s="18"/>
      <c r="V30" s="18"/>
      <c r="W30" s="18"/>
    </row>
    <row r="31" ht="18.75" customHeight="1" spans="1:23">
      <c r="A31" s="78" t="s">
        <v>56</v>
      </c>
      <c r="B31" s="6" t="s">
        <v>182</v>
      </c>
      <c r="C31" s="7" t="s">
        <v>183</v>
      </c>
      <c r="D31" s="6" t="s">
        <v>76</v>
      </c>
      <c r="E31" s="6" t="s">
        <v>77</v>
      </c>
      <c r="F31" s="6" t="s">
        <v>196</v>
      </c>
      <c r="G31" s="6" t="s">
        <v>197</v>
      </c>
      <c r="H31" s="18">
        <v>9000</v>
      </c>
      <c r="I31" s="18">
        <v>9000</v>
      </c>
      <c r="J31" s="18"/>
      <c r="K31" s="18"/>
      <c r="L31" s="18">
        <v>9000</v>
      </c>
      <c r="M31" s="18"/>
      <c r="N31" s="18"/>
      <c r="O31" s="18"/>
      <c r="P31" s="36"/>
      <c r="Q31" s="18"/>
      <c r="R31" s="18"/>
      <c r="S31" s="18"/>
      <c r="T31" s="18"/>
      <c r="U31" s="18"/>
      <c r="V31" s="18"/>
      <c r="W31" s="18"/>
    </row>
    <row r="32" ht="18.75" customHeight="1" spans="1:23">
      <c r="A32" s="78" t="s">
        <v>56</v>
      </c>
      <c r="B32" s="6" t="s">
        <v>182</v>
      </c>
      <c r="C32" s="7" t="s">
        <v>183</v>
      </c>
      <c r="D32" s="6" t="s">
        <v>76</v>
      </c>
      <c r="E32" s="6" t="s">
        <v>77</v>
      </c>
      <c r="F32" s="6" t="s">
        <v>198</v>
      </c>
      <c r="G32" s="6" t="s">
        <v>199</v>
      </c>
      <c r="H32" s="18">
        <v>3000</v>
      </c>
      <c r="I32" s="18">
        <v>3000</v>
      </c>
      <c r="J32" s="18"/>
      <c r="K32" s="18"/>
      <c r="L32" s="18">
        <v>3000</v>
      </c>
      <c r="M32" s="18"/>
      <c r="N32" s="18"/>
      <c r="O32" s="18"/>
      <c r="P32" s="36"/>
      <c r="Q32" s="18"/>
      <c r="R32" s="18"/>
      <c r="S32" s="18"/>
      <c r="T32" s="18"/>
      <c r="U32" s="18"/>
      <c r="V32" s="18"/>
      <c r="W32" s="18"/>
    </row>
    <row r="33" ht="18.75" customHeight="1" spans="1:23">
      <c r="A33" s="78" t="s">
        <v>56</v>
      </c>
      <c r="B33" s="6" t="s">
        <v>182</v>
      </c>
      <c r="C33" s="7" t="s">
        <v>183</v>
      </c>
      <c r="D33" s="6" t="s">
        <v>76</v>
      </c>
      <c r="E33" s="6" t="s">
        <v>77</v>
      </c>
      <c r="F33" s="6" t="s">
        <v>200</v>
      </c>
      <c r="G33" s="6" t="s">
        <v>201</v>
      </c>
      <c r="H33" s="18">
        <v>500</v>
      </c>
      <c r="I33" s="18">
        <v>500</v>
      </c>
      <c r="J33" s="18"/>
      <c r="K33" s="18"/>
      <c r="L33" s="18">
        <v>500</v>
      </c>
      <c r="M33" s="18"/>
      <c r="N33" s="18"/>
      <c r="O33" s="18"/>
      <c r="P33" s="36"/>
      <c r="Q33" s="18"/>
      <c r="R33" s="18"/>
      <c r="S33" s="18"/>
      <c r="T33" s="18"/>
      <c r="U33" s="18"/>
      <c r="V33" s="18"/>
      <c r="W33" s="18"/>
    </row>
    <row r="34" ht="18.75" customHeight="1" spans="1:23">
      <c r="A34" s="78" t="s">
        <v>56</v>
      </c>
      <c r="B34" s="6" t="s">
        <v>182</v>
      </c>
      <c r="C34" s="7" t="s">
        <v>183</v>
      </c>
      <c r="D34" s="6" t="s">
        <v>76</v>
      </c>
      <c r="E34" s="6" t="s">
        <v>77</v>
      </c>
      <c r="F34" s="6" t="s">
        <v>202</v>
      </c>
      <c r="G34" s="6" t="s">
        <v>203</v>
      </c>
      <c r="H34" s="18">
        <v>500</v>
      </c>
      <c r="I34" s="18">
        <v>500</v>
      </c>
      <c r="J34" s="18"/>
      <c r="K34" s="18"/>
      <c r="L34" s="18">
        <v>500</v>
      </c>
      <c r="M34" s="18"/>
      <c r="N34" s="18"/>
      <c r="O34" s="18"/>
      <c r="P34" s="36"/>
      <c r="Q34" s="18"/>
      <c r="R34" s="18"/>
      <c r="S34" s="18"/>
      <c r="T34" s="18"/>
      <c r="U34" s="18"/>
      <c r="V34" s="18"/>
      <c r="W34" s="18"/>
    </row>
    <row r="35" ht="18.75" customHeight="1" spans="1:23">
      <c r="A35" s="78" t="s">
        <v>56</v>
      </c>
      <c r="B35" s="6" t="s">
        <v>182</v>
      </c>
      <c r="C35" s="7" t="s">
        <v>183</v>
      </c>
      <c r="D35" s="6" t="s">
        <v>76</v>
      </c>
      <c r="E35" s="6" t="s">
        <v>77</v>
      </c>
      <c r="F35" s="6" t="s">
        <v>204</v>
      </c>
      <c r="G35" s="6" t="s">
        <v>205</v>
      </c>
      <c r="H35" s="18">
        <v>1200</v>
      </c>
      <c r="I35" s="18">
        <v>1200</v>
      </c>
      <c r="J35" s="18"/>
      <c r="K35" s="18"/>
      <c r="L35" s="18">
        <v>1200</v>
      </c>
      <c r="M35" s="18"/>
      <c r="N35" s="18"/>
      <c r="O35" s="18"/>
      <c r="P35" s="36"/>
      <c r="Q35" s="18"/>
      <c r="R35" s="18"/>
      <c r="S35" s="18"/>
      <c r="T35" s="18"/>
      <c r="U35" s="18"/>
      <c r="V35" s="18"/>
      <c r="W35" s="18"/>
    </row>
    <row r="36" ht="18.75" customHeight="1" spans="1:23">
      <c r="A36" s="78" t="s">
        <v>56</v>
      </c>
      <c r="B36" s="6" t="s">
        <v>182</v>
      </c>
      <c r="C36" s="7" t="s">
        <v>183</v>
      </c>
      <c r="D36" s="6" t="s">
        <v>76</v>
      </c>
      <c r="E36" s="6" t="s">
        <v>77</v>
      </c>
      <c r="F36" s="6" t="s">
        <v>206</v>
      </c>
      <c r="G36" s="6" t="s">
        <v>207</v>
      </c>
      <c r="H36" s="18">
        <v>15000</v>
      </c>
      <c r="I36" s="18">
        <v>15000</v>
      </c>
      <c r="J36" s="18"/>
      <c r="K36" s="18"/>
      <c r="L36" s="18">
        <v>15000</v>
      </c>
      <c r="M36" s="18"/>
      <c r="N36" s="18"/>
      <c r="O36" s="18"/>
      <c r="P36" s="36"/>
      <c r="Q36" s="18"/>
      <c r="R36" s="18"/>
      <c r="S36" s="18"/>
      <c r="T36" s="18"/>
      <c r="U36" s="18"/>
      <c r="V36" s="18"/>
      <c r="W36" s="18"/>
    </row>
    <row r="37" ht="18.75" customHeight="1" spans="1:23">
      <c r="A37" s="78" t="s">
        <v>56</v>
      </c>
      <c r="B37" s="6" t="s">
        <v>208</v>
      </c>
      <c r="C37" s="7" t="s">
        <v>209</v>
      </c>
      <c r="D37" s="6" t="s">
        <v>87</v>
      </c>
      <c r="E37" s="6" t="s">
        <v>88</v>
      </c>
      <c r="F37" s="6" t="s">
        <v>206</v>
      </c>
      <c r="G37" s="6" t="s">
        <v>207</v>
      </c>
      <c r="H37" s="18">
        <v>300</v>
      </c>
      <c r="I37" s="18">
        <v>300</v>
      </c>
      <c r="J37" s="18"/>
      <c r="K37" s="18"/>
      <c r="L37" s="18">
        <v>300</v>
      </c>
      <c r="M37" s="18"/>
      <c r="N37" s="18"/>
      <c r="O37" s="18"/>
      <c r="P37" s="36"/>
      <c r="Q37" s="18"/>
      <c r="R37" s="18"/>
      <c r="S37" s="18"/>
      <c r="T37" s="18"/>
      <c r="U37" s="18"/>
      <c r="V37" s="18"/>
      <c r="W37" s="18"/>
    </row>
    <row r="38" ht="18.75" customHeight="1" spans="1:23">
      <c r="A38" s="8" t="s">
        <v>32</v>
      </c>
      <c r="B38" s="8"/>
      <c r="C38" s="8"/>
      <c r="D38" s="8"/>
      <c r="E38" s="8"/>
      <c r="F38" s="8"/>
      <c r="G38" s="8"/>
      <c r="H38" s="18">
        <v>2304564</v>
      </c>
      <c r="I38" s="18">
        <v>2304564</v>
      </c>
      <c r="J38" s="18"/>
      <c r="K38" s="18"/>
      <c r="L38" s="18">
        <v>2304564</v>
      </c>
      <c r="M38" s="18"/>
      <c r="N38" s="18"/>
      <c r="O38" s="18"/>
      <c r="P38" s="18"/>
      <c r="Q38" s="18"/>
      <c r="R38" s="18"/>
      <c r="S38" s="18"/>
      <c r="T38" s="18"/>
      <c r="U38" s="18"/>
      <c r="V38" s="18"/>
      <c r="W38" s="18"/>
    </row>
  </sheetData>
  <mergeCells count="30">
    <mergeCell ref="A2:W2"/>
    <mergeCell ref="A3:G3"/>
    <mergeCell ref="I4:W4"/>
    <mergeCell ref="I5:M5"/>
    <mergeCell ref="N5:P5"/>
    <mergeCell ref="R5:W5"/>
    <mergeCell ref="A38:G38"/>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sheetPr>
  <dimension ref="A1:W28"/>
  <sheetViews>
    <sheetView showZeros="0" topLeftCell="A2" workbookViewId="0">
      <selection activeCell="A3" sqref="A3:H3"/>
    </sheetView>
  </sheetViews>
  <sheetFormatPr defaultColWidth="8.85" defaultRowHeight="15" customHeight="1"/>
  <cols>
    <col min="1" max="6" width="28.575" customWidth="1"/>
    <col min="7" max="7" width="8.89166666666667" customWidth="1"/>
    <col min="8" max="8" width="28.575" customWidth="1"/>
    <col min="9" max="23" width="14.275" customWidth="1"/>
  </cols>
  <sheetData>
    <row r="1" ht="18.75" customHeight="1" spans="1:23">
      <c r="A1" s="1"/>
      <c r="B1" s="1"/>
      <c r="C1" s="1"/>
      <c r="D1" s="1"/>
      <c r="E1" s="1"/>
      <c r="F1" s="1"/>
      <c r="G1" s="1"/>
      <c r="H1" s="1"/>
      <c r="I1" s="1"/>
      <c r="J1" s="1"/>
      <c r="K1" s="1"/>
      <c r="L1" s="1"/>
      <c r="M1" s="1"/>
      <c r="N1" s="9"/>
      <c r="O1" s="9"/>
      <c r="P1" s="9"/>
      <c r="Q1" s="9"/>
      <c r="R1" s="9"/>
      <c r="S1" s="9"/>
      <c r="T1" s="9"/>
      <c r="U1" s="9"/>
      <c r="V1" s="9"/>
      <c r="W1" s="9" t="s">
        <v>210</v>
      </c>
    </row>
    <row r="2" ht="45" customHeight="1" spans="1:23">
      <c r="A2" s="2" t="s">
        <v>211</v>
      </c>
      <c r="B2" s="2"/>
      <c r="C2" s="2"/>
      <c r="D2" s="2"/>
      <c r="E2" s="2"/>
      <c r="F2" s="2"/>
      <c r="G2" s="2"/>
      <c r="H2" s="2"/>
      <c r="I2" s="2"/>
      <c r="J2" s="2"/>
      <c r="K2" s="2"/>
      <c r="L2" s="2"/>
      <c r="M2" s="2"/>
      <c r="N2" s="75"/>
      <c r="O2" s="75"/>
      <c r="P2" s="75"/>
      <c r="Q2" s="75"/>
      <c r="R2" s="75"/>
      <c r="S2" s="75"/>
      <c r="T2" s="75"/>
      <c r="U2" s="75"/>
      <c r="V2" s="75"/>
      <c r="W2" s="75"/>
    </row>
    <row r="3" ht="18.75" customHeight="1" spans="1:23">
      <c r="A3" s="3" t="str">
        <f>"单位名称："&amp;"新平彝族傣族自治县检验检测所"</f>
        <v>单位名称：新平彝族傣族自治县检验检测所</v>
      </c>
      <c r="B3" s="3"/>
      <c r="C3" s="3"/>
      <c r="D3" s="3"/>
      <c r="E3" s="3"/>
      <c r="F3" s="3"/>
      <c r="G3" s="3"/>
      <c r="H3" s="3"/>
      <c r="I3" s="74"/>
      <c r="J3" s="74"/>
      <c r="K3" s="74"/>
      <c r="L3" s="74"/>
      <c r="M3" s="74"/>
      <c r="N3" s="10"/>
      <c r="O3" s="10"/>
      <c r="P3" s="10"/>
      <c r="Q3" s="10"/>
      <c r="R3" s="10"/>
      <c r="S3" s="10"/>
      <c r="T3" s="10"/>
      <c r="U3" s="10"/>
      <c r="V3" s="10"/>
      <c r="W3" s="10" t="s">
        <v>29</v>
      </c>
    </row>
    <row r="4" ht="18.75" customHeight="1" spans="1:23">
      <c r="A4" s="12" t="s">
        <v>212</v>
      </c>
      <c r="B4" s="12" t="s">
        <v>136</v>
      </c>
      <c r="C4" s="12" t="s">
        <v>137</v>
      </c>
      <c r="D4" s="12" t="s">
        <v>213</v>
      </c>
      <c r="E4" s="12" t="s">
        <v>138</v>
      </c>
      <c r="F4" s="12" t="s">
        <v>139</v>
      </c>
      <c r="G4" s="12" t="s">
        <v>214</v>
      </c>
      <c r="H4" s="12" t="s">
        <v>141</v>
      </c>
      <c r="I4" s="66" t="s">
        <v>32</v>
      </c>
      <c r="J4" s="66" t="s">
        <v>215</v>
      </c>
      <c r="K4" s="12"/>
      <c r="L4" s="12"/>
      <c r="M4" s="12"/>
      <c r="N4" s="12" t="s">
        <v>143</v>
      </c>
      <c r="O4" s="12"/>
      <c r="P4" s="12"/>
      <c r="Q4" s="12" t="s">
        <v>38</v>
      </c>
      <c r="R4" s="12" t="s">
        <v>63</v>
      </c>
      <c r="S4" s="12"/>
      <c r="T4" s="12"/>
      <c r="U4" s="12"/>
      <c r="V4" s="12"/>
      <c r="W4" s="12"/>
    </row>
    <row r="5" ht="18.75" customHeight="1" spans="1:23">
      <c r="A5" s="12"/>
      <c r="B5" s="12"/>
      <c r="C5" s="12"/>
      <c r="D5" s="12"/>
      <c r="E5" s="12"/>
      <c r="F5" s="12"/>
      <c r="G5" s="12"/>
      <c r="H5" s="12"/>
      <c r="I5" s="66" t="s">
        <v>144</v>
      </c>
      <c r="J5" s="66"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66"/>
      <c r="J6" s="66"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66"/>
      <c r="J7" s="66" t="s">
        <v>34</v>
      </c>
      <c r="K7" s="12" t="s">
        <v>216</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6"/>
      <c r="B9" s="6"/>
      <c r="C9" s="7" t="s">
        <v>217</v>
      </c>
      <c r="D9" s="6"/>
      <c r="E9" s="6"/>
      <c r="F9" s="6"/>
      <c r="G9" s="6"/>
      <c r="H9" s="6"/>
      <c r="I9" s="11">
        <v>274740</v>
      </c>
      <c r="J9" s="11"/>
      <c r="K9" s="11"/>
      <c r="L9" s="11"/>
      <c r="M9" s="11"/>
      <c r="N9" s="11"/>
      <c r="O9" s="11"/>
      <c r="P9" s="11"/>
      <c r="Q9" s="11"/>
      <c r="R9" s="11">
        <v>274740</v>
      </c>
      <c r="S9" s="11"/>
      <c r="T9" s="11"/>
      <c r="U9" s="11"/>
      <c r="V9" s="11"/>
      <c r="W9" s="11">
        <v>274740</v>
      </c>
    </row>
    <row r="10" ht="18.75" customHeight="1" spans="1:23">
      <c r="A10" s="6" t="s">
        <v>218</v>
      </c>
      <c r="B10" s="6" t="s">
        <v>219</v>
      </c>
      <c r="C10" s="7" t="s">
        <v>217</v>
      </c>
      <c r="D10" s="6" t="s">
        <v>56</v>
      </c>
      <c r="E10" s="6" t="s">
        <v>78</v>
      </c>
      <c r="F10" s="6" t="s">
        <v>79</v>
      </c>
      <c r="G10" s="6" t="s">
        <v>204</v>
      </c>
      <c r="H10" s="6" t="s">
        <v>205</v>
      </c>
      <c r="I10" s="11">
        <v>114600</v>
      </c>
      <c r="J10" s="11"/>
      <c r="K10" s="11"/>
      <c r="L10" s="11"/>
      <c r="M10" s="11"/>
      <c r="N10" s="11"/>
      <c r="O10" s="11"/>
      <c r="P10" s="11"/>
      <c r="Q10" s="11"/>
      <c r="R10" s="11">
        <v>114600</v>
      </c>
      <c r="S10" s="11"/>
      <c r="T10" s="11"/>
      <c r="U10" s="11"/>
      <c r="V10" s="11"/>
      <c r="W10" s="11">
        <v>114600</v>
      </c>
    </row>
    <row r="11" ht="18.75" customHeight="1" spans="1:23">
      <c r="A11" s="6" t="s">
        <v>218</v>
      </c>
      <c r="B11" s="6" t="s">
        <v>219</v>
      </c>
      <c r="C11" s="7" t="s">
        <v>217</v>
      </c>
      <c r="D11" s="6" t="s">
        <v>56</v>
      </c>
      <c r="E11" s="6" t="s">
        <v>78</v>
      </c>
      <c r="F11" s="6" t="s">
        <v>79</v>
      </c>
      <c r="G11" s="6" t="s">
        <v>204</v>
      </c>
      <c r="H11" s="6" t="s">
        <v>205</v>
      </c>
      <c r="I11" s="11">
        <v>150000</v>
      </c>
      <c r="J11" s="11"/>
      <c r="K11" s="11"/>
      <c r="L11" s="11"/>
      <c r="M11" s="11"/>
      <c r="N11" s="11"/>
      <c r="O11" s="11"/>
      <c r="P11" s="36"/>
      <c r="Q11" s="11"/>
      <c r="R11" s="11">
        <v>150000</v>
      </c>
      <c r="S11" s="11"/>
      <c r="T11" s="11"/>
      <c r="U11" s="11"/>
      <c r="V11" s="11"/>
      <c r="W11" s="11">
        <v>150000</v>
      </c>
    </row>
    <row r="12" ht="18.75" customHeight="1" spans="1:23">
      <c r="A12" s="6" t="s">
        <v>218</v>
      </c>
      <c r="B12" s="6" t="s">
        <v>219</v>
      </c>
      <c r="C12" s="7" t="s">
        <v>217</v>
      </c>
      <c r="D12" s="6" t="s">
        <v>56</v>
      </c>
      <c r="E12" s="6" t="s">
        <v>78</v>
      </c>
      <c r="F12" s="6" t="s">
        <v>79</v>
      </c>
      <c r="G12" s="6" t="s">
        <v>204</v>
      </c>
      <c r="H12" s="6" t="s">
        <v>205</v>
      </c>
      <c r="I12" s="11">
        <v>10140</v>
      </c>
      <c r="J12" s="11"/>
      <c r="K12" s="11"/>
      <c r="L12" s="11"/>
      <c r="M12" s="11"/>
      <c r="N12" s="11"/>
      <c r="O12" s="11"/>
      <c r="P12" s="36"/>
      <c r="Q12" s="11"/>
      <c r="R12" s="11">
        <v>10140</v>
      </c>
      <c r="S12" s="11"/>
      <c r="T12" s="11"/>
      <c r="U12" s="11"/>
      <c r="V12" s="11"/>
      <c r="W12" s="11">
        <v>10140</v>
      </c>
    </row>
    <row r="13" ht="18.75" customHeight="1" spans="1:23">
      <c r="A13" s="36"/>
      <c r="B13" s="36"/>
      <c r="C13" s="7" t="s">
        <v>220</v>
      </c>
      <c r="D13" s="36"/>
      <c r="E13" s="36"/>
      <c r="F13" s="36"/>
      <c r="G13" s="36"/>
      <c r="H13" s="36"/>
      <c r="I13" s="11">
        <v>5000</v>
      </c>
      <c r="J13" s="11">
        <v>5000</v>
      </c>
      <c r="K13" s="11">
        <v>5000</v>
      </c>
      <c r="L13" s="11"/>
      <c r="M13" s="11"/>
      <c r="N13" s="11"/>
      <c r="O13" s="11"/>
      <c r="P13" s="36"/>
      <c r="Q13" s="11"/>
      <c r="R13" s="11"/>
      <c r="S13" s="11"/>
      <c r="T13" s="11"/>
      <c r="U13" s="11"/>
      <c r="V13" s="11"/>
      <c r="W13" s="11"/>
    </row>
    <row r="14" ht="18.75" customHeight="1" spans="1:23">
      <c r="A14" s="6" t="s">
        <v>218</v>
      </c>
      <c r="B14" s="6" t="s">
        <v>221</v>
      </c>
      <c r="C14" s="7" t="s">
        <v>220</v>
      </c>
      <c r="D14" s="6" t="s">
        <v>56</v>
      </c>
      <c r="E14" s="6" t="s">
        <v>82</v>
      </c>
      <c r="F14" s="6" t="s">
        <v>81</v>
      </c>
      <c r="G14" s="6" t="s">
        <v>184</v>
      </c>
      <c r="H14" s="6" t="s">
        <v>185</v>
      </c>
      <c r="I14" s="11">
        <v>500</v>
      </c>
      <c r="J14" s="11">
        <v>500</v>
      </c>
      <c r="K14" s="11">
        <v>500</v>
      </c>
      <c r="L14" s="11"/>
      <c r="M14" s="11"/>
      <c r="N14" s="11"/>
      <c r="O14" s="11"/>
      <c r="P14" s="36"/>
      <c r="Q14" s="11"/>
      <c r="R14" s="11"/>
      <c r="S14" s="11"/>
      <c r="T14" s="11"/>
      <c r="U14" s="11"/>
      <c r="V14" s="11"/>
      <c r="W14" s="11"/>
    </row>
    <row r="15" ht="18.75" customHeight="1" spans="1:23">
      <c r="A15" s="6" t="s">
        <v>218</v>
      </c>
      <c r="B15" s="6" t="s">
        <v>221</v>
      </c>
      <c r="C15" s="7" t="s">
        <v>220</v>
      </c>
      <c r="D15" s="6" t="s">
        <v>56</v>
      </c>
      <c r="E15" s="6" t="s">
        <v>82</v>
      </c>
      <c r="F15" s="6" t="s">
        <v>81</v>
      </c>
      <c r="G15" s="6" t="s">
        <v>184</v>
      </c>
      <c r="H15" s="6" t="s">
        <v>185</v>
      </c>
      <c r="I15" s="11">
        <v>1000</v>
      </c>
      <c r="J15" s="11">
        <v>1000</v>
      </c>
      <c r="K15" s="11">
        <v>1000</v>
      </c>
      <c r="L15" s="11"/>
      <c r="M15" s="11"/>
      <c r="N15" s="11"/>
      <c r="O15" s="11"/>
      <c r="P15" s="36"/>
      <c r="Q15" s="11"/>
      <c r="R15" s="11"/>
      <c r="S15" s="11"/>
      <c r="T15" s="11"/>
      <c r="U15" s="11"/>
      <c r="V15" s="11"/>
      <c r="W15" s="11"/>
    </row>
    <row r="16" ht="18.75" customHeight="1" spans="1:23">
      <c r="A16" s="6" t="s">
        <v>218</v>
      </c>
      <c r="B16" s="6" t="s">
        <v>221</v>
      </c>
      <c r="C16" s="7" t="s">
        <v>220</v>
      </c>
      <c r="D16" s="6" t="s">
        <v>56</v>
      </c>
      <c r="E16" s="6" t="s">
        <v>82</v>
      </c>
      <c r="F16" s="6" t="s">
        <v>81</v>
      </c>
      <c r="G16" s="6" t="s">
        <v>202</v>
      </c>
      <c r="H16" s="6" t="s">
        <v>203</v>
      </c>
      <c r="I16" s="11">
        <v>2700</v>
      </c>
      <c r="J16" s="11">
        <v>2700</v>
      </c>
      <c r="K16" s="11">
        <v>2700</v>
      </c>
      <c r="L16" s="11"/>
      <c r="M16" s="11"/>
      <c r="N16" s="11"/>
      <c r="O16" s="11"/>
      <c r="P16" s="36"/>
      <c r="Q16" s="11"/>
      <c r="R16" s="11"/>
      <c r="S16" s="11"/>
      <c r="T16" s="11"/>
      <c r="U16" s="11"/>
      <c r="V16" s="11"/>
      <c r="W16" s="11"/>
    </row>
    <row r="17" ht="18.75" customHeight="1" spans="1:23">
      <c r="A17" s="6" t="s">
        <v>218</v>
      </c>
      <c r="B17" s="6" t="s">
        <v>221</v>
      </c>
      <c r="C17" s="7" t="s">
        <v>220</v>
      </c>
      <c r="D17" s="6" t="s">
        <v>56</v>
      </c>
      <c r="E17" s="6" t="s">
        <v>82</v>
      </c>
      <c r="F17" s="6" t="s">
        <v>81</v>
      </c>
      <c r="G17" s="6" t="s">
        <v>202</v>
      </c>
      <c r="H17" s="6" t="s">
        <v>203</v>
      </c>
      <c r="I17" s="11">
        <v>800</v>
      </c>
      <c r="J17" s="11">
        <v>800</v>
      </c>
      <c r="K17" s="11">
        <v>800</v>
      </c>
      <c r="L17" s="11"/>
      <c r="M17" s="11"/>
      <c r="N17" s="11"/>
      <c r="O17" s="11"/>
      <c r="P17" s="36"/>
      <c r="Q17" s="11"/>
      <c r="R17" s="11"/>
      <c r="S17" s="11"/>
      <c r="T17" s="11"/>
      <c r="U17" s="11"/>
      <c r="V17" s="11"/>
      <c r="W17" s="11"/>
    </row>
    <row r="18" ht="18.75" customHeight="1" spans="1:23">
      <c r="A18" s="36"/>
      <c r="B18" s="36"/>
      <c r="C18" s="7" t="s">
        <v>222</v>
      </c>
      <c r="D18" s="36"/>
      <c r="E18" s="36"/>
      <c r="F18" s="36"/>
      <c r="G18" s="36"/>
      <c r="H18" s="36"/>
      <c r="I18" s="11">
        <v>108848</v>
      </c>
      <c r="J18" s="11">
        <v>108848</v>
      </c>
      <c r="K18" s="11">
        <v>108848</v>
      </c>
      <c r="L18" s="11"/>
      <c r="M18" s="11"/>
      <c r="N18" s="11"/>
      <c r="O18" s="11"/>
      <c r="P18" s="36"/>
      <c r="Q18" s="11"/>
      <c r="R18" s="11"/>
      <c r="S18" s="11"/>
      <c r="T18" s="11"/>
      <c r="U18" s="11"/>
      <c r="V18" s="11"/>
      <c r="W18" s="11"/>
    </row>
    <row r="19" ht="18.75" customHeight="1" spans="1:23">
      <c r="A19" s="6" t="s">
        <v>218</v>
      </c>
      <c r="B19" s="6" t="s">
        <v>223</v>
      </c>
      <c r="C19" s="7" t="s">
        <v>222</v>
      </c>
      <c r="D19" s="6" t="s">
        <v>56</v>
      </c>
      <c r="E19" s="6" t="s">
        <v>78</v>
      </c>
      <c r="F19" s="6" t="s">
        <v>79</v>
      </c>
      <c r="G19" s="6" t="s">
        <v>184</v>
      </c>
      <c r="H19" s="6" t="s">
        <v>185</v>
      </c>
      <c r="I19" s="11">
        <v>10528</v>
      </c>
      <c r="J19" s="11">
        <v>10528</v>
      </c>
      <c r="K19" s="11">
        <v>10528</v>
      </c>
      <c r="L19" s="11"/>
      <c r="M19" s="11"/>
      <c r="N19" s="11"/>
      <c r="O19" s="11"/>
      <c r="P19" s="36"/>
      <c r="Q19" s="11"/>
      <c r="R19" s="11"/>
      <c r="S19" s="11"/>
      <c r="T19" s="11"/>
      <c r="U19" s="11"/>
      <c r="V19" s="11"/>
      <c r="W19" s="11"/>
    </row>
    <row r="20" ht="18.75" customHeight="1" spans="1:23">
      <c r="A20" s="6" t="s">
        <v>218</v>
      </c>
      <c r="B20" s="6" t="s">
        <v>223</v>
      </c>
      <c r="C20" s="7" t="s">
        <v>222</v>
      </c>
      <c r="D20" s="6" t="s">
        <v>56</v>
      </c>
      <c r="E20" s="6" t="s">
        <v>78</v>
      </c>
      <c r="F20" s="6" t="s">
        <v>79</v>
      </c>
      <c r="G20" s="6" t="s">
        <v>198</v>
      </c>
      <c r="H20" s="6" t="s">
        <v>199</v>
      </c>
      <c r="I20" s="11">
        <v>70000</v>
      </c>
      <c r="J20" s="11">
        <v>70000</v>
      </c>
      <c r="K20" s="11">
        <v>70000</v>
      </c>
      <c r="L20" s="11"/>
      <c r="M20" s="11"/>
      <c r="N20" s="11"/>
      <c r="O20" s="11"/>
      <c r="P20" s="36"/>
      <c r="Q20" s="11"/>
      <c r="R20" s="11"/>
      <c r="S20" s="11"/>
      <c r="T20" s="11"/>
      <c r="U20" s="11"/>
      <c r="V20" s="11"/>
      <c r="W20" s="11"/>
    </row>
    <row r="21" ht="18.75" customHeight="1" spans="1:23">
      <c r="A21" s="6" t="s">
        <v>218</v>
      </c>
      <c r="B21" s="6" t="s">
        <v>223</v>
      </c>
      <c r="C21" s="7" t="s">
        <v>222</v>
      </c>
      <c r="D21" s="6" t="s">
        <v>56</v>
      </c>
      <c r="E21" s="6" t="s">
        <v>78</v>
      </c>
      <c r="F21" s="6" t="s">
        <v>79</v>
      </c>
      <c r="G21" s="6" t="s">
        <v>224</v>
      </c>
      <c r="H21" s="6" t="s">
        <v>225</v>
      </c>
      <c r="I21" s="11">
        <v>2000</v>
      </c>
      <c r="J21" s="11">
        <v>2000</v>
      </c>
      <c r="K21" s="11">
        <v>2000</v>
      </c>
      <c r="L21" s="11"/>
      <c r="M21" s="11"/>
      <c r="N21" s="11"/>
      <c r="O21" s="11"/>
      <c r="P21" s="36"/>
      <c r="Q21" s="11"/>
      <c r="R21" s="11"/>
      <c r="S21" s="11"/>
      <c r="T21" s="11"/>
      <c r="U21" s="11"/>
      <c r="V21" s="11"/>
      <c r="W21" s="11"/>
    </row>
    <row r="22" ht="18.75" customHeight="1" spans="1:23">
      <c r="A22" s="6" t="s">
        <v>218</v>
      </c>
      <c r="B22" s="6" t="s">
        <v>223</v>
      </c>
      <c r="C22" s="7" t="s">
        <v>222</v>
      </c>
      <c r="D22" s="6" t="s">
        <v>56</v>
      </c>
      <c r="E22" s="6" t="s">
        <v>78</v>
      </c>
      <c r="F22" s="6" t="s">
        <v>79</v>
      </c>
      <c r="G22" s="6" t="s">
        <v>226</v>
      </c>
      <c r="H22" s="6" t="s">
        <v>227</v>
      </c>
      <c r="I22" s="11">
        <v>3600</v>
      </c>
      <c r="J22" s="11">
        <v>3600</v>
      </c>
      <c r="K22" s="11">
        <v>3600</v>
      </c>
      <c r="L22" s="11"/>
      <c r="M22" s="11"/>
      <c r="N22" s="11"/>
      <c r="O22" s="11"/>
      <c r="P22" s="36"/>
      <c r="Q22" s="11"/>
      <c r="R22" s="11"/>
      <c r="S22" s="11"/>
      <c r="T22" s="11"/>
      <c r="U22" s="11"/>
      <c r="V22" s="11"/>
      <c r="W22" s="11"/>
    </row>
    <row r="23" ht="18.75" customHeight="1" spans="1:23">
      <c r="A23" s="6" t="s">
        <v>218</v>
      </c>
      <c r="B23" s="6" t="s">
        <v>223</v>
      </c>
      <c r="C23" s="7" t="s">
        <v>222</v>
      </c>
      <c r="D23" s="6" t="s">
        <v>56</v>
      </c>
      <c r="E23" s="6" t="s">
        <v>78</v>
      </c>
      <c r="F23" s="6" t="s">
        <v>79</v>
      </c>
      <c r="G23" s="6" t="s">
        <v>226</v>
      </c>
      <c r="H23" s="6" t="s">
        <v>227</v>
      </c>
      <c r="I23" s="11">
        <v>2520</v>
      </c>
      <c r="J23" s="11">
        <v>2520</v>
      </c>
      <c r="K23" s="11">
        <v>2520</v>
      </c>
      <c r="L23" s="11"/>
      <c r="M23" s="11"/>
      <c r="N23" s="11"/>
      <c r="O23" s="11"/>
      <c r="P23" s="36"/>
      <c r="Q23" s="11"/>
      <c r="R23" s="11"/>
      <c r="S23" s="11"/>
      <c r="T23" s="11"/>
      <c r="U23" s="11"/>
      <c r="V23" s="11"/>
      <c r="W23" s="11"/>
    </row>
    <row r="24" ht="18.75" customHeight="1" spans="1:23">
      <c r="A24" s="6" t="s">
        <v>218</v>
      </c>
      <c r="B24" s="6" t="s">
        <v>223</v>
      </c>
      <c r="C24" s="7" t="s">
        <v>222</v>
      </c>
      <c r="D24" s="6" t="s">
        <v>56</v>
      </c>
      <c r="E24" s="6" t="s">
        <v>78</v>
      </c>
      <c r="F24" s="6" t="s">
        <v>79</v>
      </c>
      <c r="G24" s="6" t="s">
        <v>226</v>
      </c>
      <c r="H24" s="6" t="s">
        <v>227</v>
      </c>
      <c r="I24" s="11">
        <v>2400</v>
      </c>
      <c r="J24" s="11">
        <v>2400</v>
      </c>
      <c r="K24" s="11">
        <v>2400</v>
      </c>
      <c r="L24" s="11"/>
      <c r="M24" s="11"/>
      <c r="N24" s="11"/>
      <c r="O24" s="11"/>
      <c r="P24" s="36"/>
      <c r="Q24" s="11"/>
      <c r="R24" s="11"/>
      <c r="S24" s="11"/>
      <c r="T24" s="11"/>
      <c r="U24" s="11"/>
      <c r="V24" s="11"/>
      <c r="W24" s="11"/>
    </row>
    <row r="25" ht="18.75" customHeight="1" spans="1:23">
      <c r="A25" s="6" t="s">
        <v>218</v>
      </c>
      <c r="B25" s="6" t="s">
        <v>223</v>
      </c>
      <c r="C25" s="7" t="s">
        <v>222</v>
      </c>
      <c r="D25" s="6" t="s">
        <v>56</v>
      </c>
      <c r="E25" s="6" t="s">
        <v>78</v>
      </c>
      <c r="F25" s="6" t="s">
        <v>79</v>
      </c>
      <c r="G25" s="6" t="s">
        <v>226</v>
      </c>
      <c r="H25" s="6" t="s">
        <v>227</v>
      </c>
      <c r="I25" s="11">
        <v>6800</v>
      </c>
      <c r="J25" s="11">
        <v>6800</v>
      </c>
      <c r="K25" s="11">
        <v>6800</v>
      </c>
      <c r="L25" s="11"/>
      <c r="M25" s="11"/>
      <c r="N25" s="11"/>
      <c r="O25" s="11"/>
      <c r="P25" s="36"/>
      <c r="Q25" s="11"/>
      <c r="R25" s="11"/>
      <c r="S25" s="11"/>
      <c r="T25" s="11"/>
      <c r="U25" s="11"/>
      <c r="V25" s="11"/>
      <c r="W25" s="11"/>
    </row>
    <row r="26" ht="18.75" customHeight="1" spans="1:23">
      <c r="A26" s="6" t="s">
        <v>218</v>
      </c>
      <c r="B26" s="6" t="s">
        <v>223</v>
      </c>
      <c r="C26" s="7" t="s">
        <v>222</v>
      </c>
      <c r="D26" s="6" t="s">
        <v>56</v>
      </c>
      <c r="E26" s="6" t="s">
        <v>78</v>
      </c>
      <c r="F26" s="6" t="s">
        <v>79</v>
      </c>
      <c r="G26" s="6" t="s">
        <v>226</v>
      </c>
      <c r="H26" s="6" t="s">
        <v>227</v>
      </c>
      <c r="I26" s="11">
        <v>9000</v>
      </c>
      <c r="J26" s="11">
        <v>9000</v>
      </c>
      <c r="K26" s="11">
        <v>9000</v>
      </c>
      <c r="L26" s="11"/>
      <c r="M26" s="11"/>
      <c r="N26" s="11"/>
      <c r="O26" s="11"/>
      <c r="P26" s="36"/>
      <c r="Q26" s="11"/>
      <c r="R26" s="11"/>
      <c r="S26" s="11"/>
      <c r="T26" s="11"/>
      <c r="U26" s="11"/>
      <c r="V26" s="11"/>
      <c r="W26" s="11"/>
    </row>
    <row r="27" ht="18.75" customHeight="1" spans="1:23">
      <c r="A27" s="6" t="s">
        <v>218</v>
      </c>
      <c r="B27" s="6" t="s">
        <v>223</v>
      </c>
      <c r="C27" s="7" t="s">
        <v>222</v>
      </c>
      <c r="D27" s="6" t="s">
        <v>56</v>
      </c>
      <c r="E27" s="6" t="s">
        <v>78</v>
      </c>
      <c r="F27" s="6" t="s">
        <v>79</v>
      </c>
      <c r="G27" s="6" t="s">
        <v>226</v>
      </c>
      <c r="H27" s="6" t="s">
        <v>227</v>
      </c>
      <c r="I27" s="11">
        <v>2000</v>
      </c>
      <c r="J27" s="11">
        <v>2000</v>
      </c>
      <c r="K27" s="11">
        <v>2000</v>
      </c>
      <c r="L27" s="11"/>
      <c r="M27" s="11"/>
      <c r="N27" s="11"/>
      <c r="O27" s="11"/>
      <c r="P27" s="36"/>
      <c r="Q27" s="11"/>
      <c r="R27" s="11"/>
      <c r="S27" s="11"/>
      <c r="T27" s="11"/>
      <c r="U27" s="11"/>
      <c r="V27" s="11"/>
      <c r="W27" s="11"/>
    </row>
    <row r="28" ht="18.75" customHeight="1" spans="1:23">
      <c r="A28" s="8" t="s">
        <v>32</v>
      </c>
      <c r="B28" s="8"/>
      <c r="C28" s="8"/>
      <c r="D28" s="8"/>
      <c r="E28" s="8"/>
      <c r="F28" s="8"/>
      <c r="G28" s="8"/>
      <c r="H28" s="8"/>
      <c r="I28" s="11">
        <v>388588</v>
      </c>
      <c r="J28" s="11">
        <v>113848</v>
      </c>
      <c r="K28" s="11">
        <v>113848</v>
      </c>
      <c r="L28" s="11"/>
      <c r="M28" s="11"/>
      <c r="N28" s="11"/>
      <c r="O28" s="11"/>
      <c r="P28" s="11"/>
      <c r="Q28" s="11"/>
      <c r="R28" s="11">
        <v>274740</v>
      </c>
      <c r="S28" s="11"/>
      <c r="T28" s="11"/>
      <c r="U28" s="11"/>
      <c r="V28" s="11"/>
      <c r="W28" s="11">
        <v>274740</v>
      </c>
    </row>
  </sheetData>
  <mergeCells count="28">
    <mergeCell ref="A2:W2"/>
    <mergeCell ref="A3:H3"/>
    <mergeCell ref="J4:M4"/>
    <mergeCell ref="N4:P4"/>
    <mergeCell ref="R4:W4"/>
    <mergeCell ref="A28:H2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sheetPr>
  <dimension ref="A1:J28"/>
  <sheetViews>
    <sheetView showZeros="0" zoomScale="90" zoomScaleNormal="90" topLeftCell="A14" workbookViewId="0">
      <selection activeCell="F21" sqref="F21"/>
    </sheetView>
  </sheetViews>
  <sheetFormatPr defaultColWidth="8.85" defaultRowHeight="15" customHeight="1"/>
  <cols>
    <col min="1" max="1" width="26.6583333333333" customWidth="1"/>
    <col min="2" max="2" width="55.8" customWidth="1"/>
    <col min="3" max="4" width="11.7333333333333" customWidth="1"/>
    <col min="5" max="5" width="26.8416666666667" customWidth="1"/>
    <col min="6" max="8" width="10" customWidth="1"/>
    <col min="9" max="9" width="13.7" customWidth="1"/>
    <col min="10" max="10" width="27.9833333333333" customWidth="1"/>
  </cols>
  <sheetData>
    <row r="1" customHeight="1" spans="1:10">
      <c r="A1" s="27" t="s">
        <v>228</v>
      </c>
      <c r="B1" s="27"/>
      <c r="C1" s="27"/>
      <c r="D1" s="27"/>
      <c r="E1" s="27"/>
      <c r="F1" s="27"/>
      <c r="G1" s="27"/>
      <c r="H1" s="27"/>
      <c r="I1" s="27"/>
      <c r="J1" s="27"/>
    </row>
    <row r="2" ht="45" customHeight="1" spans="1:10">
      <c r="A2" s="52" t="s">
        <v>229</v>
      </c>
      <c r="B2" s="52"/>
      <c r="C2" s="52"/>
      <c r="D2" s="52"/>
      <c r="E2" s="52"/>
      <c r="F2" s="52"/>
      <c r="G2" s="52"/>
      <c r="H2" s="52"/>
      <c r="I2" s="52"/>
      <c r="J2" s="52"/>
    </row>
    <row r="3" ht="20.25" customHeight="1" spans="1:10">
      <c r="A3" s="19" t="s">
        <v>230</v>
      </c>
      <c r="B3" s="19"/>
      <c r="C3" s="19"/>
      <c r="D3" s="19"/>
      <c r="E3" s="19"/>
      <c r="F3" s="19"/>
      <c r="G3" s="19"/>
      <c r="H3" s="19"/>
      <c r="I3" s="19"/>
      <c r="J3" s="19"/>
    </row>
    <row r="4" ht="20.25" customHeight="1" spans="1:10">
      <c r="A4" s="53" t="s">
        <v>231</v>
      </c>
      <c r="B4" s="53" t="s">
        <v>232</v>
      </c>
      <c r="C4" s="53" t="s">
        <v>233</v>
      </c>
      <c r="D4" s="53" t="s">
        <v>234</v>
      </c>
      <c r="E4" s="53" t="s">
        <v>235</v>
      </c>
      <c r="F4" s="53" t="s">
        <v>236</v>
      </c>
      <c r="G4" s="53" t="s">
        <v>237</v>
      </c>
      <c r="H4" s="53" t="s">
        <v>238</v>
      </c>
      <c r="I4" s="53" t="s">
        <v>239</v>
      </c>
      <c r="J4" s="53" t="s">
        <v>240</v>
      </c>
    </row>
    <row r="5" ht="46.5" customHeight="1" spans="1:10">
      <c r="A5" s="53"/>
      <c r="B5" s="53"/>
      <c r="C5" s="53"/>
      <c r="D5" s="53"/>
      <c r="E5" s="53"/>
      <c r="F5" s="53"/>
      <c r="G5" s="53"/>
      <c r="H5" s="53"/>
      <c r="I5" s="53"/>
      <c r="J5" s="53"/>
    </row>
    <row r="6" ht="20.25" customHeight="1" spans="1:10">
      <c r="A6" s="54">
        <v>1</v>
      </c>
      <c r="B6" s="54">
        <v>2</v>
      </c>
      <c r="C6" s="54">
        <v>3</v>
      </c>
      <c r="D6" s="54">
        <v>4</v>
      </c>
      <c r="E6" s="54">
        <v>5</v>
      </c>
      <c r="F6" s="54">
        <v>6</v>
      </c>
      <c r="G6" s="54">
        <v>7</v>
      </c>
      <c r="H6" s="54">
        <v>8</v>
      </c>
      <c r="I6" s="54">
        <v>9</v>
      </c>
      <c r="J6" s="54">
        <v>10</v>
      </c>
    </row>
    <row r="7" ht="20.25" customHeight="1" spans="1:10">
      <c r="A7" s="36" t="s">
        <v>56</v>
      </c>
      <c r="B7" s="36"/>
      <c r="C7" s="36"/>
      <c r="E7" s="60"/>
      <c r="F7" s="60"/>
      <c r="G7" s="60"/>
      <c r="H7" s="60"/>
      <c r="I7" s="60"/>
      <c r="J7" s="60"/>
    </row>
    <row r="8" ht="32" customHeight="1" spans="1:10">
      <c r="A8" s="56" t="s">
        <v>222</v>
      </c>
      <c r="B8" s="70" t="s">
        <v>241</v>
      </c>
      <c r="C8" s="36" t="s">
        <v>242</v>
      </c>
      <c r="D8" s="71" t="s">
        <v>243</v>
      </c>
      <c r="E8" s="72" t="s">
        <v>244</v>
      </c>
      <c r="F8" s="61" t="s">
        <v>245</v>
      </c>
      <c r="G8" s="56" t="s">
        <v>246</v>
      </c>
      <c r="H8" s="61" t="s">
        <v>247</v>
      </c>
      <c r="I8" s="61" t="s">
        <v>248</v>
      </c>
      <c r="J8" s="72" t="s">
        <v>249</v>
      </c>
    </row>
    <row r="9" ht="32" customHeight="1" spans="1:10">
      <c r="A9" s="56"/>
      <c r="B9" s="70"/>
      <c r="C9" s="36" t="s">
        <v>242</v>
      </c>
      <c r="D9" s="71" t="s">
        <v>243</v>
      </c>
      <c r="E9" s="72" t="s">
        <v>250</v>
      </c>
      <c r="F9" s="61" t="s">
        <v>245</v>
      </c>
      <c r="G9" s="56" t="s">
        <v>251</v>
      </c>
      <c r="H9" s="61" t="s">
        <v>252</v>
      </c>
      <c r="I9" s="61" t="s">
        <v>248</v>
      </c>
      <c r="J9" s="72" t="s">
        <v>253</v>
      </c>
    </row>
    <row r="10" ht="32" customHeight="1" spans="1:10">
      <c r="A10" s="56"/>
      <c r="B10" s="70"/>
      <c r="C10" s="36" t="s">
        <v>242</v>
      </c>
      <c r="D10" s="71" t="s">
        <v>254</v>
      </c>
      <c r="E10" s="72" t="s">
        <v>255</v>
      </c>
      <c r="F10" s="61" t="s">
        <v>245</v>
      </c>
      <c r="G10" s="56" t="s">
        <v>256</v>
      </c>
      <c r="H10" s="61" t="s">
        <v>257</v>
      </c>
      <c r="I10" s="61" t="s">
        <v>248</v>
      </c>
      <c r="J10" s="72" t="s">
        <v>258</v>
      </c>
    </row>
    <row r="11" ht="32" customHeight="1" spans="1:10">
      <c r="A11" s="56"/>
      <c r="B11" s="70"/>
      <c r="C11" s="36" t="s">
        <v>242</v>
      </c>
      <c r="D11" s="71" t="s">
        <v>254</v>
      </c>
      <c r="E11" s="72" t="s">
        <v>259</v>
      </c>
      <c r="F11" s="61" t="s">
        <v>245</v>
      </c>
      <c r="G11" s="56" t="s">
        <v>260</v>
      </c>
      <c r="H11" s="61"/>
      <c r="I11" s="61" t="s">
        <v>261</v>
      </c>
      <c r="J11" s="72" t="s">
        <v>262</v>
      </c>
    </row>
    <row r="12" ht="32" customHeight="1" spans="1:10">
      <c r="A12" s="56"/>
      <c r="B12" s="70"/>
      <c r="C12" s="36" t="s">
        <v>242</v>
      </c>
      <c r="D12" s="71" t="s">
        <v>254</v>
      </c>
      <c r="E12" s="72" t="s">
        <v>263</v>
      </c>
      <c r="F12" s="61" t="s">
        <v>245</v>
      </c>
      <c r="G12" s="56" t="s">
        <v>256</v>
      </c>
      <c r="H12" s="61" t="s">
        <v>257</v>
      </c>
      <c r="I12" s="61" t="s">
        <v>248</v>
      </c>
      <c r="J12" s="72" t="s">
        <v>264</v>
      </c>
    </row>
    <row r="13" ht="32" customHeight="1" spans="1:10">
      <c r="A13" s="56"/>
      <c r="B13" s="70"/>
      <c r="C13" s="36" t="s">
        <v>265</v>
      </c>
      <c r="D13" s="71" t="s">
        <v>266</v>
      </c>
      <c r="E13" s="72" t="s">
        <v>267</v>
      </c>
      <c r="F13" s="61" t="s">
        <v>245</v>
      </c>
      <c r="G13" s="56" t="s">
        <v>268</v>
      </c>
      <c r="H13" s="61"/>
      <c r="I13" s="61" t="s">
        <v>261</v>
      </c>
      <c r="J13" s="72" t="s">
        <v>269</v>
      </c>
    </row>
    <row r="14" ht="32" customHeight="1" spans="1:10">
      <c r="A14" s="56"/>
      <c r="B14" s="70"/>
      <c r="C14" s="36" t="s">
        <v>270</v>
      </c>
      <c r="D14" s="71" t="s">
        <v>271</v>
      </c>
      <c r="E14" s="72" t="s">
        <v>272</v>
      </c>
      <c r="F14" s="61" t="s">
        <v>273</v>
      </c>
      <c r="G14" s="56" t="s">
        <v>274</v>
      </c>
      <c r="H14" s="61" t="s">
        <v>257</v>
      </c>
      <c r="I14" s="61" t="s">
        <v>248</v>
      </c>
      <c r="J14" s="72" t="s">
        <v>275</v>
      </c>
    </row>
    <row r="15" ht="34" customHeight="1" spans="1:10">
      <c r="A15" s="56" t="s">
        <v>220</v>
      </c>
      <c r="B15" s="70" t="s">
        <v>276</v>
      </c>
      <c r="C15" s="36" t="s">
        <v>242</v>
      </c>
      <c r="D15" s="71" t="s">
        <v>243</v>
      </c>
      <c r="E15" s="72" t="s">
        <v>277</v>
      </c>
      <c r="F15" s="61" t="s">
        <v>245</v>
      </c>
      <c r="G15" s="56" t="s">
        <v>47</v>
      </c>
      <c r="H15" s="61" t="s">
        <v>252</v>
      </c>
      <c r="I15" s="61" t="s">
        <v>248</v>
      </c>
      <c r="J15" s="72" t="s">
        <v>278</v>
      </c>
    </row>
    <row r="16" ht="34" customHeight="1" spans="1:10">
      <c r="A16" s="56"/>
      <c r="B16" s="70"/>
      <c r="C16" s="36" t="s">
        <v>242</v>
      </c>
      <c r="D16" s="71" t="s">
        <v>243</v>
      </c>
      <c r="E16" s="72" t="s">
        <v>279</v>
      </c>
      <c r="F16" s="61" t="s">
        <v>245</v>
      </c>
      <c r="G16" s="56" t="s">
        <v>251</v>
      </c>
      <c r="H16" s="61" t="s">
        <v>252</v>
      </c>
      <c r="I16" s="61" t="s">
        <v>248</v>
      </c>
      <c r="J16" s="72" t="s">
        <v>280</v>
      </c>
    </row>
    <row r="17" ht="34" customHeight="1" spans="1:10">
      <c r="A17" s="56"/>
      <c r="B17" s="70"/>
      <c r="C17" s="36" t="s">
        <v>242</v>
      </c>
      <c r="D17" s="71" t="s">
        <v>243</v>
      </c>
      <c r="E17" s="72" t="s">
        <v>281</v>
      </c>
      <c r="F17" s="61" t="s">
        <v>245</v>
      </c>
      <c r="G17" s="56" t="s">
        <v>256</v>
      </c>
      <c r="H17" s="61" t="s">
        <v>257</v>
      </c>
      <c r="I17" s="61" t="s">
        <v>248</v>
      </c>
      <c r="J17" s="72" t="s">
        <v>282</v>
      </c>
    </row>
    <row r="18" ht="34" customHeight="1" spans="1:10">
      <c r="A18" s="56"/>
      <c r="B18" s="70"/>
      <c r="C18" s="36" t="s">
        <v>242</v>
      </c>
      <c r="D18" s="71" t="s">
        <v>243</v>
      </c>
      <c r="E18" s="72" t="s">
        <v>283</v>
      </c>
      <c r="F18" s="61" t="s">
        <v>245</v>
      </c>
      <c r="G18" s="56" t="s">
        <v>251</v>
      </c>
      <c r="H18" s="61" t="s">
        <v>252</v>
      </c>
      <c r="I18" s="61" t="s">
        <v>248</v>
      </c>
      <c r="J18" s="72" t="s">
        <v>284</v>
      </c>
    </row>
    <row r="19" ht="34" customHeight="1" spans="1:10">
      <c r="A19" s="56"/>
      <c r="B19" s="70"/>
      <c r="C19" s="36" t="s">
        <v>242</v>
      </c>
      <c r="D19" s="71" t="s">
        <v>243</v>
      </c>
      <c r="E19" s="72" t="s">
        <v>285</v>
      </c>
      <c r="F19" s="61" t="s">
        <v>245</v>
      </c>
      <c r="G19" s="56" t="s">
        <v>256</v>
      </c>
      <c r="H19" s="61" t="s">
        <v>257</v>
      </c>
      <c r="I19" s="61" t="s">
        <v>248</v>
      </c>
      <c r="J19" s="72" t="s">
        <v>286</v>
      </c>
    </row>
    <row r="20" ht="34" customHeight="1" spans="1:10">
      <c r="A20" s="56"/>
      <c r="B20" s="70"/>
      <c r="C20" s="36" t="s">
        <v>265</v>
      </c>
      <c r="D20" s="71" t="s">
        <v>266</v>
      </c>
      <c r="E20" s="72" t="s">
        <v>287</v>
      </c>
      <c r="F20" s="61" t="s">
        <v>245</v>
      </c>
      <c r="G20" s="56" t="s">
        <v>268</v>
      </c>
      <c r="H20" s="61"/>
      <c r="I20" s="61" t="s">
        <v>261</v>
      </c>
      <c r="J20" s="72" t="s">
        <v>288</v>
      </c>
    </row>
    <row r="21" ht="34" customHeight="1" spans="1:10">
      <c r="A21" s="56"/>
      <c r="B21" s="70"/>
      <c r="C21" s="36" t="s">
        <v>270</v>
      </c>
      <c r="D21" s="71" t="s">
        <v>271</v>
      </c>
      <c r="E21" s="72" t="s">
        <v>289</v>
      </c>
      <c r="F21" s="61" t="s">
        <v>273</v>
      </c>
      <c r="G21" s="56" t="s">
        <v>290</v>
      </c>
      <c r="H21" s="61" t="s">
        <v>257</v>
      </c>
      <c r="I21" s="61" t="s">
        <v>248</v>
      </c>
      <c r="J21" s="72" t="s">
        <v>291</v>
      </c>
    </row>
    <row r="22" ht="32" customHeight="1" spans="1:10">
      <c r="A22" s="56" t="s">
        <v>217</v>
      </c>
      <c r="B22" s="70" t="s">
        <v>292</v>
      </c>
      <c r="C22" s="36" t="s">
        <v>242</v>
      </c>
      <c r="D22" s="71" t="s">
        <v>243</v>
      </c>
      <c r="E22" s="72" t="s">
        <v>293</v>
      </c>
      <c r="F22" s="61" t="s">
        <v>245</v>
      </c>
      <c r="G22" s="56" t="s">
        <v>294</v>
      </c>
      <c r="H22" s="61" t="s">
        <v>295</v>
      </c>
      <c r="I22" s="61" t="s">
        <v>248</v>
      </c>
      <c r="J22" s="72" t="s">
        <v>296</v>
      </c>
    </row>
    <row r="23" ht="32" customHeight="1" spans="1:10">
      <c r="A23" s="56"/>
      <c r="B23" s="70"/>
      <c r="C23" s="36" t="s">
        <v>242</v>
      </c>
      <c r="D23" s="71" t="s">
        <v>243</v>
      </c>
      <c r="E23" s="72" t="s">
        <v>297</v>
      </c>
      <c r="F23" s="61" t="s">
        <v>245</v>
      </c>
      <c r="G23" s="56" t="s">
        <v>298</v>
      </c>
      <c r="H23" s="61" t="s">
        <v>295</v>
      </c>
      <c r="I23" s="61" t="s">
        <v>248</v>
      </c>
      <c r="J23" s="72" t="s">
        <v>299</v>
      </c>
    </row>
    <row r="24" ht="40" customHeight="1" spans="1:10">
      <c r="A24" s="56"/>
      <c r="B24" s="70"/>
      <c r="C24" s="36" t="s">
        <v>242</v>
      </c>
      <c r="D24" s="71" t="s">
        <v>254</v>
      </c>
      <c r="E24" s="72" t="s">
        <v>300</v>
      </c>
      <c r="F24" s="61" t="s">
        <v>245</v>
      </c>
      <c r="G24" s="56" t="s">
        <v>256</v>
      </c>
      <c r="H24" s="61" t="s">
        <v>257</v>
      </c>
      <c r="I24" s="61" t="s">
        <v>248</v>
      </c>
      <c r="J24" s="73" t="s">
        <v>301</v>
      </c>
    </row>
    <row r="25" ht="40" customHeight="1" spans="1:10">
      <c r="A25" s="56"/>
      <c r="B25" s="70"/>
      <c r="C25" s="36" t="s">
        <v>242</v>
      </c>
      <c r="D25" s="71" t="s">
        <v>302</v>
      </c>
      <c r="E25" s="72" t="s">
        <v>303</v>
      </c>
      <c r="F25" s="61" t="s">
        <v>245</v>
      </c>
      <c r="G25" s="56" t="s">
        <v>256</v>
      </c>
      <c r="H25" s="61" t="s">
        <v>257</v>
      </c>
      <c r="I25" s="61" t="s">
        <v>248</v>
      </c>
      <c r="J25" s="72" t="s">
        <v>304</v>
      </c>
    </row>
    <row r="26" ht="40" customHeight="1" spans="1:10">
      <c r="A26" s="56"/>
      <c r="B26" s="70"/>
      <c r="C26" s="36" t="s">
        <v>242</v>
      </c>
      <c r="D26" s="71" t="s">
        <v>302</v>
      </c>
      <c r="E26" s="72" t="s">
        <v>305</v>
      </c>
      <c r="F26" s="61" t="s">
        <v>245</v>
      </c>
      <c r="G26" s="56" t="s">
        <v>256</v>
      </c>
      <c r="H26" s="61" t="s">
        <v>257</v>
      </c>
      <c r="I26" s="61" t="s">
        <v>248</v>
      </c>
      <c r="J26" s="72" t="s">
        <v>306</v>
      </c>
    </row>
    <row r="27" ht="40" customHeight="1" spans="1:10">
      <c r="A27" s="56"/>
      <c r="B27" s="70"/>
      <c r="C27" s="36" t="s">
        <v>265</v>
      </c>
      <c r="D27" s="71" t="s">
        <v>307</v>
      </c>
      <c r="E27" s="72" t="s">
        <v>308</v>
      </c>
      <c r="F27" s="61" t="s">
        <v>245</v>
      </c>
      <c r="G27" s="56" t="s">
        <v>309</v>
      </c>
      <c r="H27" s="61" t="s">
        <v>310</v>
      </c>
      <c r="I27" s="61" t="s">
        <v>248</v>
      </c>
      <c r="J27" s="72" t="s">
        <v>311</v>
      </c>
    </row>
    <row r="28" ht="32" customHeight="1" spans="1:10">
      <c r="A28" s="56"/>
      <c r="B28" s="70"/>
      <c r="C28" s="36" t="s">
        <v>270</v>
      </c>
      <c r="D28" s="71" t="s">
        <v>271</v>
      </c>
      <c r="E28" s="72" t="s">
        <v>312</v>
      </c>
      <c r="F28" s="61" t="s">
        <v>245</v>
      </c>
      <c r="G28" s="56" t="s">
        <v>256</v>
      </c>
      <c r="H28" s="61" t="s">
        <v>257</v>
      </c>
      <c r="I28" s="61" t="s">
        <v>248</v>
      </c>
      <c r="J28" s="72" t="s">
        <v>313</v>
      </c>
    </row>
  </sheetData>
  <mergeCells count="19">
    <mergeCell ref="A1:J1"/>
    <mergeCell ref="A2:J2"/>
    <mergeCell ref="A3:J3"/>
    <mergeCell ref="A4:A5"/>
    <mergeCell ref="A8:A14"/>
    <mergeCell ref="A15:A21"/>
    <mergeCell ref="A22:A28"/>
    <mergeCell ref="B4:B5"/>
    <mergeCell ref="B8:B14"/>
    <mergeCell ref="B15:B21"/>
    <mergeCell ref="B22:B28"/>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2026-03-06T01:02:00Z</dcterms:created>
  <dcterms:modified xsi:type="dcterms:W3CDTF">2026-03-11T14:44:23Z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2052-12.8.2.17863</vt:lpwstr>
  </property>
  <property fmtid="{D5CDD505-2E9C-101B-9397-08002B2CF9AE}" pid="3" name="ICV">
    <vt:lpwstr>9C1C83DE3C6536B4470FB1693958CF4A_43</vt:lpwstr>
  </property>
</Properties>
</file>