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95" windowHeight="10860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<sst xmlns="http://schemas.openxmlformats.org/spreadsheetml/2006/main" count="1012" uniqueCount="387">
  <si>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</si>
  <si>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</si>
  <si>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</si>
  <si>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</si>
  <si>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</si>
  <si>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</si>
  <si>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</si>
  <si>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</si>
  <si>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</si>
  <si>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</si>
  <si>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</si>
  <si>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</si>
  <si>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</si>
  <si>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</si>
  <si>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</si>
  <si>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</si>
  <si>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</si>
  <si>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</si>
  <si>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</si>
  <si>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</si>
  <si>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</si>
  <si>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</si>
  <si>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</si>
  <si>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</si>
  <si>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</si>
  <si>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</si>
  <si>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</si>
  <si>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</si>
  <si>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</si>
  <si>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单位名称：新平彝族傣族自治县红星中学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</si>
  <si>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</si>
  <si>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</si>
  <si>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</si>
  <si>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</si>
  <si>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</si>
  <si>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</si>
  <si>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</si>
  <si>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</si>
  <si>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</si>
  <si>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</si>
  <si>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</si>
  <si>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</si>
  <si>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</si>
  <si>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</si>
  <si>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</si>
  <si>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</si>
  <si>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</si>
  <si>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</si>
  <si>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</si>
  <si>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</si>
  <si>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</si>
  <si>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</si>
  <si>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</si>
  <si>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</si>
  <si>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</si>
  <si>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</si>
  <si>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105037</t>
  </si>
  <si>
    <t>新平彝族傣族自治县红星中学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</si>
  <si>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</si>
  <si>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</si>
  <si>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</si>
  <si>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</si>
  <si>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</si>
  <si>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</si>
  <si>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</si>
  <si>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</si>
  <si>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</si>
  <si>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</si>
  <si>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</si>
  <si>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</si>
  <si>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</si>
  <si>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</si>
  <si>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</si>
  <si>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</si>
  <si>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</si>
  <si>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</si>
  <si>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</si>
  <si>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</si>
  <si>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</si>
  <si>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</si>
  <si>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</si>
  <si>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</si>
  <si>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</si>
  <si>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</si>
  <si>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</si>
  <si>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</si>
  <si>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</si>
  <si>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</si>
  <si>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</si>
  <si>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</si>
  <si>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</si>
  <si>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</si>
  <si>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</si>
  <si>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</si>
  <si>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</si>
  <si>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</si>
  <si>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</si>
  <si>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</si>
  <si>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</si>
  <si>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</si>
  <si>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</si>
  <si>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</si>
  <si>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</si>
  <si>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</si>
  <si>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</si>
  <si>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</si>
  <si>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</si>
  <si>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</si>
  <si>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</si>
  <si>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</si>
  <si>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</si>
  <si>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</si>
  <si>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</si>
  <si>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</si>
  <si>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</si>
  <si>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</si>
  <si>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</si>
  <si>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</si>
  <si>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</si>
  <si>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</si>
  <si>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</si>
  <si>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</si>
  <si>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</si>
  <si>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</si>
  <si>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</si>
  <si>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</si>
  <si>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</si>
  <si>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</si>
  <si>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</si>
  <si>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</si>
  <si>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</si>
  <si>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</si>
  <si>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</si>
  <si>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</si>
  <si>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</si>
  <si>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</si>
  <si>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</si>
  <si>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</si>
  <si>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</si>
  <si>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</si>
  <si>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</si>
  <si>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</si>
  <si>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</si>
  <si>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</si>
  <si>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530427221100000466592</t>
  </si>
  <si>
    <t>一般公用经费</t>
  </si>
  <si>
    <t>30201</t>
  </si>
  <si>
    <t>办公费</t>
  </si>
  <si>
    <t>530427221100000466604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</si>
  <si>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</si>
  <si>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</si>
  <si>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</si>
  <si>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</si>
  <si>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</si>
  <si>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</si>
  <si>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</si>
  <si>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</si>
  <si>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</si>
  <si>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530427221100000466605</t>
  </si>
  <si>
    <t>30113</t>
  </si>
  <si>
    <t>530427231100001271525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</si>
  <si>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</si>
  <si>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</si>
  <si>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</si>
  <si>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</si>
  <si>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</si>
  <si>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</si>
  <si>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</si>
  <si>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530427231100001271548</t>
  </si>
  <si>
    <t>工会经费</t>
  </si>
  <si>
    <t>30228</t>
  </si>
  <si>
    <t>530427231100001484378</t>
  </si>
  <si>
    <t>奖励性绩效工资(地方)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</si>
  <si>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</si>
  <si>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</si>
  <si>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</si>
  <si>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</si>
  <si>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</si>
  <si>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</si>
  <si>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</si>
  <si>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311 专项业务类</t>
  </si>
  <si>
    <t>530427231100001353397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</si>
  <si>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</si>
  <si>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</si>
  <si>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</si>
  <si>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</si>
  <si>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</si>
  <si>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</si>
  <si>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</si>
  <si>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</si>
  <si>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</si>
  <si>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</si>
  <si>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</si>
  <si>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</si>
  <si>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</si>
  <si>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</si>
  <si>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30231</t>
  </si>
  <si>
    <t>公务用车运行维护费</t>
  </si>
  <si>
    <t>31002</t>
  </si>
  <si>
    <t>办公设备购置</t>
  </si>
  <si>
    <t>学生生活补助资金</t>
  </si>
  <si>
    <t>530427231100001353571</t>
  </si>
  <si>
    <t>30308</t>
  </si>
  <si>
    <t>助学金</t>
  </si>
  <si>
    <t>专门学校教育成本资金</t>
  </si>
  <si>
    <t>530427231100001860357</t>
  </si>
  <si>
    <t>30299</t>
  </si>
  <si>
    <t>其他商品和服务支出</t>
  </si>
  <si>
    <t>自营食堂伙食经费</t>
  </si>
  <si>
    <t>313 事业发展类</t>
  </si>
  <si>
    <t>530427261100005113528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</si>
  <si>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</si>
  <si>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</si>
  <si>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</si>
  <si>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</si>
  <si>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</si>
  <si>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</si>
  <si>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</si>
  <si>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</si>
  <si>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</si>
  <si>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</si>
  <si>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</si>
  <si>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</si>
  <si>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《中华人民共和国未成年人保护法》《中华人民共和国预防未成年人犯罪法》及《中共中央办公厅、国务院办公厅印发〈关于加强专门学校建设和专门教育工作的意见〉的通知》相关要求，落实《新平县关于加强专门学校建设和专门教育工作的实施方案（试行）》（新改委发文件，遵循立足教育、科学矫治、有效转化的方针，针对有严重不良行为、包括未达到刑事责任年龄但有危害社会及犯罪行为的未成年人，构建既有别于普通学校，又有别于司法监所的管理体系和运行机制。学生生活费根据新平县教育体育局会议纪要的决定，学生生活费按每人每天25元核算，人数按上一期学生人数（32人）计算，核拨数为28.8万元。
2.我校实行滚动招生接受专门教育的学生，专门教育学生实行滚动招生，每期6个月，在校学生数预算达32人，县域外、二次入学学生数预计20人。
3、通过项目的实施，促进专门教育学校完成教育教学任务﹐极大地改善学校办学条件，提高教育教学水平﹐专门教育学校学生结业评估合格率达95%以上，满足学校矫治教育的需求，提高教育教学工作人员的积极性，保证教育教学工作的正常运转。得到上级主管部门和学生家长的认可，满意率高。</t>
  </si>
  <si>
    <t>产出指标</t>
  </si>
  <si>
    <t>数量指标</t>
  </si>
  <si>
    <t>享受学生人数</t>
  </si>
  <si>
    <t>=</t>
  </si>
  <si>
    <t>80</t>
  </si>
  <si>
    <t>人</t>
  </si>
  <si>
    <t>定量指标</t>
  </si>
  <si>
    <t>反映在校享受生活费学生人数</t>
  </si>
  <si>
    <t>质量指标</t>
  </si>
  <si>
    <t>购买食材质量</t>
  </si>
  <si>
    <t>&gt;=</t>
  </si>
  <si>
    <t>98</t>
  </si>
  <si>
    <t>%</t>
  </si>
  <si>
    <t>反映购买物品验收合格情况</t>
  </si>
  <si>
    <t>时效指标</t>
  </si>
  <si>
    <t>资金到位后的支付时间</t>
  </si>
  <si>
    <t>&lt;=</t>
  </si>
  <si>
    <t>60</t>
  </si>
  <si>
    <t>日</t>
  </si>
  <si>
    <t>反映学生生活费专项资金支付完成时间情况</t>
  </si>
  <si>
    <t>效益指标</t>
  </si>
  <si>
    <t>社会效益</t>
  </si>
  <si>
    <t>提高学生就餐质量</t>
  </si>
  <si>
    <t>90</t>
  </si>
  <si>
    <t>反映学生人数</t>
  </si>
  <si>
    <t>可持续影响</t>
  </si>
  <si>
    <t>健康饮食习惯养成率</t>
  </si>
  <si>
    <t>核心反映学校通过营养引导、服务适配、氛围营造等举措。</t>
  </si>
  <si>
    <t>享受学生覆盖率</t>
  </si>
  <si>
    <t>100</t>
  </si>
  <si>
    <t xml:space="preserve">反映学生是否全员享受情况。
</t>
  </si>
  <si>
    <t>满意度指标</t>
  </si>
  <si>
    <t>服务对象满意度</t>
  </si>
  <si>
    <t>学生教师满意度</t>
  </si>
  <si>
    <t>95</t>
  </si>
  <si>
    <t>反映学生教师对食堂质量的满意度情况。</t>
  </si>
  <si>
    <t>"1.我校按照“建在新平，面向玉溪，辐射云南”的总体目标，适时启动专门学校新校区筹建工作，并引入职业教育模式，提升办学层次，力争在新平县打造一个集矫治型与教化型、免费型与自费型、义务教育和职业教育相结合，办学规模超过千人、国内一流的专门学校。
2.我校2026年实行滚动招生，学限6个月，在校生64人，预计县域外\二次入学学生数预计20人，预算专门教育成本费20.00万元。
3.做好该项教育成本费政策的宣传、咨询等工作，年终向由教体部门、公安部门成立的专门教育指导委员会汇报执行情况，并组织实施相关的绩效评价。
4.保障每期学生圆满完成学习任务，达到预期效果，提高教学质量。</t>
  </si>
  <si>
    <t>保障学生生活费人数</t>
  </si>
  <si>
    <t>反映享受学生生活费人数。</t>
  </si>
  <si>
    <t>购买学生校服费套数</t>
  </si>
  <si>
    <t>套</t>
  </si>
  <si>
    <t>反映购置作训服、学生数量情况。</t>
  </si>
  <si>
    <t>购买物品质量</t>
  </si>
  <si>
    <t>反映购买物品验收合格率情况。</t>
  </si>
  <si>
    <t>资金到位后支付时间</t>
  </si>
  <si>
    <t>&lt;</t>
  </si>
  <si>
    <t>天</t>
  </si>
  <si>
    <t>反映专门教育成本费专项资金支付完成时间情况。</t>
  </si>
  <si>
    <t>提高学校教育质量</t>
  </si>
  <si>
    <t>96</t>
  </si>
  <si>
    <t>反映购置物品综合使用率</t>
  </si>
  <si>
    <t>改善享受学生生活</t>
  </si>
  <si>
    <t>明显改善</t>
  </si>
  <si>
    <t>定性指标</t>
  </si>
  <si>
    <t>反映改善享受营养改善计划补助学生生活情况。</t>
  </si>
  <si>
    <t>学生及家长满意度</t>
  </si>
  <si>
    <t>反映学生家长对学校教育环境的满意度情况。</t>
  </si>
  <si>
    <t>1、根据新改委发布文件，加强运行保障：要强化资金保障，实行以政府投入为主、受教育者合理分担，其他多渠道筹措经费的经费投入机制。学校公用经费按教职工编制数（4万/师，编制数为14人）和上学年末学生总数（1万/生）核拨，预算资金88万元。确保该项目资金按时、足额到位，并督促学校按规定使用。明确生均公用经费的支出范围，确保资金规范使用，督促学校加强管理，提高资金使用效益。
2.做好该项学生资助政策的宣传、咨询等工作。年终汇总上报学生资助工作执行情况，并组织实施相关的绩效评价。
3.让使用与效益相结合，做到资金按时、足额拨付到校，发放到人，不挤占、不挪用、不统筹资金，最大限度地减少未成年少年犯罪，减少社会不和谐因素。
4.通过项目的实施，促进专门教育学校完成教育教学任务﹐改善学校办学条件，提高教育教学水平﹐专门教育学校学生结业评估合格率达95%以上，满足学校矫治教育的需求，提高教育教学工作人员的积极性，保证教育教学工作的正常运转。得到上级主管部门和学生家长的认可，满意率高。</t>
  </si>
  <si>
    <t>受益学生人数</t>
  </si>
  <si>
    <t>反映在校学生人数</t>
  </si>
  <si>
    <t>培训教师次数</t>
  </si>
  <si>
    <t>40</t>
  </si>
  <si>
    <t>人次</t>
  </si>
  <si>
    <t>反映参加培训教职工人数</t>
  </si>
  <si>
    <t>培训完成率</t>
  </si>
  <si>
    <t>反映受培训教职工完成情况</t>
  </si>
  <si>
    <t>资金下达后及时支付</t>
  </si>
  <si>
    <t>资金下达后每月及时支付公务卡还款天数</t>
  </si>
  <si>
    <t>提高培训教师教育教学水平</t>
  </si>
  <si>
    <t>反映提高培训教师教育教学水平</t>
  </si>
  <si>
    <t>受助对象的满意度调查</t>
  </si>
  <si>
    <t>成本指标</t>
  </si>
  <si>
    <t>经济成本指标</t>
  </si>
  <si>
    <t>学生作训服费</t>
  </si>
  <si>
    <t>400</t>
  </si>
  <si>
    <t>元</t>
  </si>
  <si>
    <t>反映每年学生作训服购置</t>
  </si>
  <si>
    <t>2026年年度目标：我校结合自营服务 “非营利、保安全、强营养、重监管” 的核心原则，从费用管控、质量提升、安全保障、监管透明四大维度制定年度目标，确保相关费用合规使用并切实惠及学生。坚持 “公益性”“非营利性” 原则，由学校统一经营、统一管理。
我校申请的自营服务学校（园）相关保障经费项目资金 61100.00 元，项目实施主要用于覆盖相关服务运营核心支出，包括食材支出、动力成本支出等。通过规范资金使用和优化服务，保障师生饮食安全与营养均衡，保障师生饮食健康。资金合规管理，资金使用合规率 100%，严格执行 “集中记账、分校核算”，兼顾资金效益与安全，强化监督与服务协同。
一、费用管控目标：坚守非营利底线，实现成本精准核算定价合规性：严格遵循 “成本补偿、收支平衡” 原则，相关服务收费标准经学校膳食监督家长委员会审议通过，利润率严格控制在 5% 以内，无任何变相盈利行为。
二、服务质量目标：营养与口感双提升，满足多元需求聚焦师生饮食核心需求，优化食材搭配与制作工艺，确保营养结构科学均衡，口感体验持续提升；充分考虑不同年龄段、饮食偏好等差异，提供多样化选择，全面满足师生多元需求。
三、安全保障目标：全链条闭环管控，守牢安全底线建立从食材采购、储存、加工到配送的全流程安全管控体系，落实各环节责任主体，强化风险排查与隐患整改；完善溯源机制与应急处置预案，实现安全管理闭环运行，坚决守住师生饮食安全底线。</t>
  </si>
  <si>
    <t>每日每餐供给种类</t>
  </si>
  <si>
    <t>种</t>
  </si>
  <si>
    <t>正餐提供的主食、菜品种类，保障饮食多样化。</t>
  </si>
  <si>
    <t>年度正常供餐天数</t>
  </si>
  <si>
    <t>365</t>
  </si>
  <si>
    <t>符合教学日历的实际供餐天数，保障服务连续性。</t>
  </si>
  <si>
    <t>教职工就餐人数</t>
  </si>
  <si>
    <t>反映自营食堂师生就餐人数。</t>
  </si>
  <si>
    <t>食品抽检合格率</t>
  </si>
  <si>
    <t>市场监管或学校自检的食品样本合格情况，保障食品安全。</t>
  </si>
  <si>
    <t>营养搭配达标率</t>
  </si>
  <si>
    <t>每日餐食符合《学生餐营养指南》，核心营养素覆盖情况。</t>
  </si>
  <si>
    <t>提高健康饮食习惯</t>
  </si>
  <si>
    <t>85</t>
  </si>
  <si>
    <t>教职工满意度</t>
  </si>
  <si>
    <t>反映自营食堂开展后师生的满意度。</t>
  </si>
  <si>
    <t>食材成本占比</t>
  </si>
  <si>
    <t>食材采购费用占伙食费总支出的比例，保障食材投入。</t>
  </si>
  <si>
    <t>预算06表</t>
  </si>
  <si>
    <t>2026年部门政府性基金预算支出预算表</t>
  </si>
  <si>
    <t>政府性基金预算支出</t>
  </si>
  <si>
    <t>备注：本单位无此事项。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</si>
  <si>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</si>
  <si>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</si>
  <si>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</si>
  <si>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</si>
  <si>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</si>
  <si>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</si>
  <si>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</si>
  <si>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</si>
  <si>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</si>
  <si>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</si>
  <si>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</si>
  <si>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</si>
  <si>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冷藏箱柜</t>
  </si>
  <si>
    <t>台</t>
  </si>
  <si>
    <t>复印纸</t>
  </si>
  <si>
    <t>件</t>
  </si>
  <si>
    <t xml:space="preserve"> 机动车保险服务</t>
  </si>
  <si>
    <t>项</t>
  </si>
  <si>
    <t>车辆维修和保养服务</t>
  </si>
  <si>
    <t>摄像机</t>
  </si>
  <si>
    <t>车辆加油、添加燃料服务</t>
  </si>
  <si>
    <t>照相机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</si>
  <si>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</si>
  <si>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</si>
  <si>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</si>
  <si>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</si>
  <si>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</si>
  <si>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</si>
  <si>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</si>
  <si>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</si>
  <si>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乡镇街道</t>
  </si>
  <si>
    <t>挂山街道</t>
  </si>
  <si>
    <t>平甸乡</t>
  </si>
  <si>
    <t>扬武镇</t>
  </si>
  <si>
    <t>新化乡</t>
  </si>
  <si>
    <t>老厂乡</t>
  </si>
  <si>
    <t>戛洒镇</t>
  </si>
  <si>
    <t>水塘乡</t>
  </si>
  <si>
    <t>者竜乡</t>
  </si>
  <si>
    <t>漠沙镇</t>
  </si>
  <si>
    <t>建兴乡</t>
  </si>
  <si>
    <t>平掌乡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</si>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</sst>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9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49" fontId="2" fillId="0" borderId="1" xfId="50" applyNumberFormat="1" applyFont="1" applyBorder="1" applyAlignment="1">
      <alignment horizontal="left" vertical="center" wrapText="1" indent="1"/>
    </xf>
    <xf numFmtId="49" fontId="2" fillId="0" borderId="1" xfId="5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21" sqref="C21"/>
    </sheetView>
  </sheetViews>
  <sheetFormatPr defaultColWidth="8.85" defaultRowHeight="15" customHeight="1" outlineLevelCol="3"/>
  <cols>
    <col min="1" max="1" width="27.125" customWidth="1"/>
    <col min="2" max="4" width="33.875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"单位名称："&amp;"新平彝族傣族自治县红星中学"</f>
        <v>单位名称：新平彝族傣族自治县红星中学</v>
      </c>
      <c r="B3" s="4"/>
      <c r="C3" s="66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2898884</v>
      </c>
      <c r="C7" s="14" t="str">
        <f>"一"&amp;"、"&amp;"教育支出"</f>
        <v>一、教育支出</v>
      </c>
      <c r="D7" s="16">
        <v>2560521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233248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186035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180180</v>
      </c>
    </row>
    <row r="11" ht="22.5" customHeight="1" spans="1:4">
      <c r="A11" s="14" t="s">
        <v>12</v>
      </c>
      <c r="B11" s="16">
        <v>261100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7" t="s">
        <v>16</v>
      </c>
      <c r="B15" s="16"/>
      <c r="C15" s="70"/>
      <c r="D15" s="16"/>
    </row>
    <row r="16" ht="22.5" customHeight="1" spans="1:4">
      <c r="A16" s="67" t="s">
        <v>17</v>
      </c>
      <c r="B16" s="16">
        <v>261100</v>
      </c>
      <c r="C16" s="70"/>
      <c r="D16" s="16"/>
    </row>
    <row r="17" ht="22.5" customHeight="1" spans="1:4">
      <c r="A17" s="67"/>
      <c r="B17" s="16"/>
      <c r="C17" s="70"/>
      <c r="D17" s="16"/>
    </row>
    <row r="18" ht="22.5" customHeight="1" spans="1:4">
      <c r="A18" s="68" t="s">
        <v>18</v>
      </c>
      <c r="B18" s="69">
        <v>3159984</v>
      </c>
      <c r="C18" s="70" t="s">
        <v>19</v>
      </c>
      <c r="D18" s="69">
        <v>3159984</v>
      </c>
    </row>
    <row r="19" ht="22.5" customHeight="1" spans="1:4">
      <c r="A19" s="77" t="s">
        <v>20</v>
      </c>
      <c r="B19" s="16"/>
      <c r="C19" s="78" t="s">
        <v>21</v>
      </c>
      <c r="D19" s="47"/>
    </row>
    <row r="20" ht="22.5" customHeight="1" spans="1:4">
      <c r="A20" s="67" t="s">
        <v>22</v>
      </c>
      <c r="B20" s="69"/>
      <c r="C20" s="67" t="s">
        <v>22</v>
      </c>
      <c r="D20" s="69"/>
    </row>
    <row r="21" ht="22.5" customHeight="1" spans="1:4">
      <c r="A21" s="67" t="s">
        <v>23</v>
      </c>
      <c r="B21" s="69"/>
      <c r="C21" s="67" t="s">
        <v>24</v>
      </c>
      <c r="D21" s="69"/>
    </row>
    <row r="22" ht="22.5" customHeight="1" spans="1:4">
      <c r="A22" s="68" t="s">
        <v>25</v>
      </c>
      <c r="B22" s="69">
        <v>3159984</v>
      </c>
      <c r="C22" s="70" t="s">
        <v>26</v>
      </c>
      <c r="D22" s="69">
        <v>3159984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3" sqref="A3:C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320</v>
      </c>
    </row>
    <row r="2" ht="37.5" customHeight="1" spans="1:6">
      <c r="A2" s="3" t="s">
        <v>321</v>
      </c>
      <c r="B2" s="3"/>
      <c r="C2" s="3"/>
      <c r="D2" s="3"/>
      <c r="E2" s="3"/>
      <c r="F2" s="3"/>
    </row>
    <row r="3" ht="18.75" customHeight="1" spans="1:6">
      <c r="A3" s="42" t="s">
        <v>29</v>
      </c>
      <c r="B3" s="42"/>
      <c r="C3" s="42"/>
      <c r="D3" s="43"/>
      <c r="E3" s="43"/>
      <c r="F3" s="44" t="s">
        <v>30</v>
      </c>
    </row>
    <row r="4" ht="18.75" customHeight="1" spans="1:6">
      <c r="A4" s="12" t="s">
        <v>128</v>
      </c>
      <c r="B4" s="12" t="s">
        <v>60</v>
      </c>
      <c r="C4" s="12" t="s">
        <v>61</v>
      </c>
      <c r="D4" s="45" t="s">
        <v>322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35</v>
      </c>
      <c r="E5" s="45" t="s">
        <v>64</v>
      </c>
      <c r="F5" s="45" t="s">
        <v>65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100</v>
      </c>
      <c r="B8" s="46"/>
      <c r="C8" s="46"/>
      <c r="D8" s="47"/>
      <c r="E8" s="47"/>
      <c r="F8" s="47"/>
    </row>
    <row r="9" ht="20" customHeight="1" spans="1:6">
      <c r="A9" s="48" t="s">
        <v>323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A3" sqref="A3:M3"/>
    </sheetView>
  </sheetViews>
  <sheetFormatPr defaultColWidth="8.85" defaultRowHeight="15" customHeight="1"/>
  <cols>
    <col min="1" max="1" width="20.75" customWidth="1"/>
    <col min="2" max="2" width="22.5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324</v>
      </c>
    </row>
    <row r="2" ht="45" customHeight="1" spans="1:17">
      <c r="A2" s="30" t="s">
        <v>325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326</v>
      </c>
      <c r="B4" s="21" t="s">
        <v>327</v>
      </c>
      <c r="C4" s="21" t="s">
        <v>328</v>
      </c>
      <c r="D4" s="21" t="s">
        <v>329</v>
      </c>
      <c r="E4" s="21" t="s">
        <v>330</v>
      </c>
      <c r="F4" s="21" t="s">
        <v>331</v>
      </c>
      <c r="G4" s="21" t="s">
        <v>135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332</v>
      </c>
      <c r="B5" s="21" t="s">
        <v>327</v>
      </c>
      <c r="C5" s="21" t="s">
        <v>328</v>
      </c>
      <c r="D5" s="21" t="s">
        <v>329</v>
      </c>
      <c r="E5" s="21" t="s">
        <v>330</v>
      </c>
      <c r="F5" s="21" t="s">
        <v>331</v>
      </c>
      <c r="G5" s="21" t="s">
        <v>33</v>
      </c>
      <c r="H5" s="21" t="s">
        <v>36</v>
      </c>
      <c r="I5" s="21" t="s">
        <v>333</v>
      </c>
      <c r="J5" s="21" t="s">
        <v>334</v>
      </c>
      <c r="K5" s="21" t="s">
        <v>39</v>
      </c>
      <c r="L5" s="21" t="s">
        <v>335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37" t="s">
        <v>44</v>
      </c>
      <c r="P6" s="37" t="s">
        <v>45</v>
      </c>
      <c r="Q6" s="37" t="s">
        <v>46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117</v>
      </c>
      <c r="B8" s="22"/>
      <c r="C8" s="22"/>
      <c r="D8" s="39"/>
      <c r="E8" s="39"/>
      <c r="F8" s="39">
        <v>64700</v>
      </c>
      <c r="G8" s="39">
        <v>64700</v>
      </c>
      <c r="H8" s="39">
        <v>64700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 t="s">
        <v>336</v>
      </c>
      <c r="C9" s="22" t="str">
        <f>"A02052303"&amp;"  "&amp;"冷藏箱柜"</f>
        <v>A02052303  冷藏箱柜</v>
      </c>
      <c r="D9" s="40" t="s">
        <v>337</v>
      </c>
      <c r="E9" s="23">
        <v>1</v>
      </c>
      <c r="F9" s="39">
        <v>5000</v>
      </c>
      <c r="G9" s="39">
        <v>5000</v>
      </c>
      <c r="H9" s="34">
        <v>5000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2"/>
      <c r="B10" s="22" t="s">
        <v>338</v>
      </c>
      <c r="C10" s="22" t="str">
        <f>"A05040101"&amp;"  "&amp;"复印纸"</f>
        <v>A05040101  复印纸</v>
      </c>
      <c r="D10" s="40" t="s">
        <v>339</v>
      </c>
      <c r="E10" s="23">
        <v>90</v>
      </c>
      <c r="F10" s="39">
        <v>14400</v>
      </c>
      <c r="G10" s="39">
        <v>14400</v>
      </c>
      <c r="H10" s="34">
        <v>14400</v>
      </c>
      <c r="I10" s="34"/>
      <c r="J10" s="34"/>
      <c r="K10" s="34"/>
      <c r="L10" s="39"/>
      <c r="M10" s="39"/>
      <c r="N10" s="39"/>
      <c r="O10" s="39"/>
      <c r="P10" s="39"/>
      <c r="Q10" s="39"/>
    </row>
    <row r="11" ht="20.25" customHeight="1" spans="1:17">
      <c r="A11" s="22"/>
      <c r="B11" s="22" t="s">
        <v>340</v>
      </c>
      <c r="C11" s="22" t="str">
        <f>"C1804010201"&amp;"  "&amp;"机动车保险服务"</f>
        <v>C1804010201  机动车保险服务</v>
      </c>
      <c r="D11" s="40" t="s">
        <v>341</v>
      </c>
      <c r="E11" s="23">
        <v>1</v>
      </c>
      <c r="F11" s="39">
        <v>4000</v>
      </c>
      <c r="G11" s="39">
        <v>4000</v>
      </c>
      <c r="H11" s="34">
        <v>4000</v>
      </c>
      <c r="I11" s="34"/>
      <c r="J11" s="34"/>
      <c r="K11" s="34"/>
      <c r="L11" s="39"/>
      <c r="M11" s="39"/>
      <c r="N11" s="39"/>
      <c r="O11" s="39"/>
      <c r="P11" s="39"/>
      <c r="Q11" s="39"/>
    </row>
    <row r="12" ht="20.25" customHeight="1" spans="1:17">
      <c r="A12" s="22"/>
      <c r="B12" s="22" t="s">
        <v>342</v>
      </c>
      <c r="C12" s="22" t="str">
        <f>"C23120301"&amp;"  "&amp;"车辆维修和保养服务"</f>
        <v>C23120301  车辆维修和保养服务</v>
      </c>
      <c r="D12" s="40" t="s">
        <v>341</v>
      </c>
      <c r="E12" s="23">
        <v>1</v>
      </c>
      <c r="F12" s="39">
        <v>8000</v>
      </c>
      <c r="G12" s="39">
        <v>8000</v>
      </c>
      <c r="H12" s="34">
        <v>8000</v>
      </c>
      <c r="I12" s="34"/>
      <c r="J12" s="34"/>
      <c r="K12" s="34"/>
      <c r="L12" s="39"/>
      <c r="M12" s="39"/>
      <c r="N12" s="39"/>
      <c r="O12" s="39"/>
      <c r="P12" s="39"/>
      <c r="Q12" s="39"/>
    </row>
    <row r="13" ht="20.25" customHeight="1" spans="1:17">
      <c r="A13" s="22"/>
      <c r="B13" s="22" t="s">
        <v>343</v>
      </c>
      <c r="C13" s="22" t="str">
        <f>"A02091102"&amp;"  "&amp;"通用摄像机"</f>
        <v>A02091102  通用摄像机</v>
      </c>
      <c r="D13" s="40" t="s">
        <v>337</v>
      </c>
      <c r="E13" s="23">
        <v>1</v>
      </c>
      <c r="F13" s="39">
        <v>13500</v>
      </c>
      <c r="G13" s="39">
        <v>13500</v>
      </c>
      <c r="H13" s="34">
        <v>13500</v>
      </c>
      <c r="I13" s="34"/>
      <c r="J13" s="34"/>
      <c r="K13" s="34"/>
      <c r="L13" s="39"/>
      <c r="M13" s="39"/>
      <c r="N13" s="39"/>
      <c r="O13" s="39"/>
      <c r="P13" s="39"/>
      <c r="Q13" s="39"/>
    </row>
    <row r="14" ht="20.25" customHeight="1" spans="1:17">
      <c r="A14" s="22"/>
      <c r="B14" s="22" t="s">
        <v>344</v>
      </c>
      <c r="C14" s="22" t="str">
        <f>"C23120302"&amp;"  "&amp;"车辆加油、添加燃料服务"</f>
        <v>C23120302  车辆加油、添加燃料服务</v>
      </c>
      <c r="D14" s="40" t="s">
        <v>341</v>
      </c>
      <c r="E14" s="23">
        <v>1</v>
      </c>
      <c r="F14" s="39">
        <v>8000</v>
      </c>
      <c r="G14" s="39">
        <v>8000</v>
      </c>
      <c r="H14" s="34">
        <v>8000</v>
      </c>
      <c r="I14" s="34"/>
      <c r="J14" s="34"/>
      <c r="K14" s="34"/>
      <c r="L14" s="39"/>
      <c r="M14" s="39"/>
      <c r="N14" s="39"/>
      <c r="O14" s="39"/>
      <c r="P14" s="39"/>
      <c r="Q14" s="39"/>
    </row>
    <row r="15" ht="20.25" customHeight="1" spans="1:17">
      <c r="A15" s="22"/>
      <c r="B15" s="22" t="s">
        <v>345</v>
      </c>
      <c r="C15" s="22" t="str">
        <f>"A02020501"&amp;"  "&amp;"数字照相机"</f>
        <v>A02020501  数字照相机</v>
      </c>
      <c r="D15" s="40" t="s">
        <v>337</v>
      </c>
      <c r="E15" s="23">
        <v>1</v>
      </c>
      <c r="F15" s="39">
        <v>11800</v>
      </c>
      <c r="G15" s="39">
        <v>11800</v>
      </c>
      <c r="H15" s="34">
        <v>11800</v>
      </c>
      <c r="I15" s="34"/>
      <c r="J15" s="34"/>
      <c r="K15" s="34"/>
      <c r="L15" s="39"/>
      <c r="M15" s="39"/>
      <c r="N15" s="39"/>
      <c r="O15" s="39"/>
      <c r="P15" s="39"/>
      <c r="Q15" s="39"/>
    </row>
    <row r="16" ht="20.25" customHeight="1" spans="1:17">
      <c r="A16" s="23" t="s">
        <v>33</v>
      </c>
      <c r="B16" s="23"/>
      <c r="C16" s="23"/>
      <c r="D16" s="40"/>
      <c r="E16" s="40"/>
      <c r="F16" s="39">
        <v>64700</v>
      </c>
      <c r="G16" s="39">
        <v>64700</v>
      </c>
      <c r="H16" s="39">
        <v>64700</v>
      </c>
      <c r="I16" s="39"/>
      <c r="J16" s="39"/>
      <c r="K16" s="39"/>
      <c r="L16" s="39"/>
      <c r="M16" s="39"/>
      <c r="N16" s="39"/>
      <c r="O16" s="39"/>
      <c r="P16" s="39"/>
      <c r="Q16" s="39"/>
    </row>
  </sheetData>
  <mergeCells count="17">
    <mergeCell ref="A1:M1"/>
    <mergeCell ref="A2:Q2"/>
    <mergeCell ref="A3:M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3" sqref="A3:H3"/>
    </sheetView>
  </sheetViews>
  <sheetFormatPr defaultColWidth="8.85" defaultRowHeight="15" customHeight="1"/>
  <cols>
    <col min="1" max="1" width="25.625" customWidth="1"/>
    <col min="2" max="2" width="19.5" customWidth="1"/>
    <col min="3" max="3" width="20.125" customWidth="1"/>
    <col min="4" max="6" width="13.5" customWidth="1"/>
    <col min="7" max="7" width="14.5" customWidth="1"/>
    <col min="8" max="8" width="12.5" customWidth="1"/>
    <col min="9" max="14" width="14.75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346</v>
      </c>
    </row>
    <row r="2" ht="45" customHeight="1" spans="1:14">
      <c r="A2" s="30" t="s">
        <v>347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">
        <v>29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31" t="s">
        <v>326</v>
      </c>
      <c r="B4" s="31" t="s">
        <v>348</v>
      </c>
      <c r="C4" s="31" t="s">
        <v>349</v>
      </c>
      <c r="D4" s="31" t="s">
        <v>135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332</v>
      </c>
      <c r="B5" s="31"/>
      <c r="C5" s="31" t="s">
        <v>350</v>
      </c>
      <c r="D5" s="31" t="s">
        <v>33</v>
      </c>
      <c r="E5" s="31" t="s">
        <v>36</v>
      </c>
      <c r="F5" s="31" t="s">
        <v>333</v>
      </c>
      <c r="G5" s="31" t="s">
        <v>334</v>
      </c>
      <c r="H5" s="31" t="s">
        <v>39</v>
      </c>
      <c r="I5" s="31" t="s">
        <v>335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35</v>
      </c>
      <c r="F6" s="31"/>
      <c r="G6" s="31"/>
      <c r="H6" s="31"/>
      <c r="I6" s="31" t="s">
        <v>35</v>
      </c>
      <c r="J6" s="31" t="s">
        <v>42</v>
      </c>
      <c r="K6" s="31" t="s">
        <v>43</v>
      </c>
      <c r="L6" s="32" t="s">
        <v>44</v>
      </c>
      <c r="M6" s="32" t="s">
        <v>45</v>
      </c>
      <c r="N6" s="32" t="s">
        <v>46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33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2" customHeight="1" spans="1:14">
      <c r="A11" t="s">
        <v>323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9"/>
  <sheetViews>
    <sheetView showZeros="0" workbookViewId="0">
      <selection activeCell="G18" sqref="G18"/>
    </sheetView>
  </sheetViews>
  <sheetFormatPr defaultColWidth="8.85" defaultRowHeight="15" customHeight="1"/>
  <cols>
    <col min="1" max="1" width="28.375" customWidth="1"/>
    <col min="2" max="4" width="12.875" customWidth="1"/>
    <col min="5" max="15" width="13.5" customWidth="1"/>
  </cols>
  <sheetData>
    <row r="1" ht="24.15" customHeight="1" spans="1: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9" t="s">
        <v>351</v>
      </c>
    </row>
    <row r="2" ht="45.15" customHeight="1" spans="1:15">
      <c r="A2" s="24" t="s">
        <v>352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18.75" customHeight="1" spans="1:15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  <c r="O3" s="19" t="s">
        <v>30</v>
      </c>
    </row>
    <row r="4" ht="22.5" customHeight="1" spans="1:15">
      <c r="A4" s="27" t="s">
        <v>353</v>
      </c>
      <c r="B4" s="27" t="s">
        <v>135</v>
      </c>
      <c r="C4" s="27"/>
      <c r="D4" s="27"/>
      <c r="E4" s="28" t="s">
        <v>354</v>
      </c>
      <c r="F4" s="28"/>
      <c r="G4" s="28"/>
      <c r="H4" s="28"/>
      <c r="I4" s="28"/>
      <c r="J4" s="28"/>
      <c r="K4" s="28"/>
      <c r="L4" s="28"/>
      <c r="M4" s="28"/>
      <c r="N4" s="28"/>
      <c r="O4" s="28"/>
    </row>
    <row r="5" ht="22.5" customHeight="1" spans="1:15">
      <c r="A5" s="27"/>
      <c r="B5" s="27" t="s">
        <v>33</v>
      </c>
      <c r="C5" s="27" t="s">
        <v>36</v>
      </c>
      <c r="D5" s="27" t="s">
        <v>333</v>
      </c>
      <c r="E5" s="28" t="s">
        <v>355</v>
      </c>
      <c r="F5" s="28" t="s">
        <v>356</v>
      </c>
      <c r="G5" s="28" t="s">
        <v>357</v>
      </c>
      <c r="H5" s="28" t="s">
        <v>358</v>
      </c>
      <c r="I5" s="28" t="s">
        <v>359</v>
      </c>
      <c r="J5" s="28" t="s">
        <v>360</v>
      </c>
      <c r="K5" s="28" t="s">
        <v>361</v>
      </c>
      <c r="L5" s="28" t="s">
        <v>362</v>
      </c>
      <c r="M5" s="28" t="s">
        <v>363</v>
      </c>
      <c r="N5" s="28" t="s">
        <v>364</v>
      </c>
      <c r="O5" s="29" t="s">
        <v>365</v>
      </c>
    </row>
    <row r="6" ht="18.75" customHeight="1" spans="1:15">
      <c r="A6" s="23" t="s">
        <v>47</v>
      </c>
      <c r="B6" s="23" t="s">
        <v>48</v>
      </c>
      <c r="C6" s="23" t="s">
        <v>49</v>
      </c>
      <c r="D6" s="23" t="s">
        <v>50</v>
      </c>
      <c r="E6" s="23" t="s">
        <v>51</v>
      </c>
      <c r="F6" s="23" t="s">
        <v>52</v>
      </c>
      <c r="G6" s="23" t="s">
        <v>53</v>
      </c>
      <c r="H6" s="23" t="s">
        <v>54</v>
      </c>
      <c r="I6" s="23" t="s">
        <v>55</v>
      </c>
      <c r="J6" s="23" t="s">
        <v>71</v>
      </c>
      <c r="K6" s="23" t="s">
        <v>366</v>
      </c>
      <c r="L6" s="23" t="s">
        <v>367</v>
      </c>
      <c r="M6" s="23" t="s">
        <v>368</v>
      </c>
      <c r="N6" s="23"/>
      <c r="O6" s="23" t="s">
        <v>369</v>
      </c>
    </row>
    <row r="7" ht="18.75" customHeight="1" spans="1: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ht="18.75" customHeight="1" spans="1:15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customHeight="1" spans="1:15">
      <c r="A9" t="s">
        <v>323</v>
      </c>
    </row>
  </sheetData>
  <mergeCells count="5">
    <mergeCell ref="A2:O2"/>
    <mergeCell ref="A3:C3"/>
    <mergeCell ref="B4:D4"/>
    <mergeCell ref="E4:O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C3"/>
    </sheetView>
  </sheetViews>
  <sheetFormatPr defaultColWidth="8.85" defaultRowHeight="15" customHeight="1" outlineLevelRow="7"/>
  <cols>
    <col min="1" max="2" width="28.575" customWidth="1"/>
    <col min="3" max="10" width="20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370</v>
      </c>
    </row>
    <row r="2" ht="52.05" customHeight="1" spans="1:10">
      <c r="A2" s="24" t="s">
        <v>371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29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213</v>
      </c>
      <c r="B4" s="21" t="s">
        <v>214</v>
      </c>
      <c r="C4" s="21" t="s">
        <v>215</v>
      </c>
      <c r="D4" s="21" t="s">
        <v>216</v>
      </c>
      <c r="E4" s="21" t="s">
        <v>217</v>
      </c>
      <c r="F4" s="21" t="s">
        <v>218</v>
      </c>
      <c r="G4" s="21" t="s">
        <v>219</v>
      </c>
      <c r="H4" s="21" t="s">
        <v>220</v>
      </c>
      <c r="I4" s="21" t="s">
        <v>221</v>
      </c>
      <c r="J4" s="21" t="s">
        <v>222</v>
      </c>
    </row>
    <row r="5" ht="18.75" customHeight="1" spans="1:10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21" t="s">
        <v>55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323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workbookViewId="0">
      <selection activeCell="C4" sqref="C4:C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372</v>
      </c>
    </row>
    <row r="2" ht="41.4" customHeight="1" spans="1:8">
      <c r="A2" s="20" t="s">
        <v>373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29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128</v>
      </c>
      <c r="B4" s="21" t="s">
        <v>374</v>
      </c>
      <c r="C4" s="21" t="s">
        <v>375</v>
      </c>
      <c r="D4" s="21" t="s">
        <v>376</v>
      </c>
      <c r="E4" s="21" t="s">
        <v>329</v>
      </c>
      <c r="F4" s="21" t="s">
        <v>377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330</v>
      </c>
      <c r="G5" s="21" t="s">
        <v>378</v>
      </c>
      <c r="H5" s="21" t="s">
        <v>379</v>
      </c>
    </row>
    <row r="6" ht="18.75" customHeight="1" spans="1:8">
      <c r="A6" s="21" t="s">
        <v>47</v>
      </c>
      <c r="B6" s="21" t="s">
        <v>48</v>
      </c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323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3" sqref="A3:G3"/>
    </sheetView>
  </sheetViews>
  <sheetFormatPr defaultColWidth="8.85" defaultRowHeight="15" customHeight="1"/>
  <cols>
    <col min="1" max="1" width="21.425" customWidth="1"/>
    <col min="2" max="7" width="19.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380</v>
      </c>
    </row>
    <row r="2" ht="45" customHeight="1" spans="1:11">
      <c r="A2" s="3" t="s">
        <v>381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29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175</v>
      </c>
      <c r="B4" s="12" t="s">
        <v>130</v>
      </c>
      <c r="C4" s="12" t="s">
        <v>176</v>
      </c>
      <c r="D4" s="12" t="s">
        <v>131</v>
      </c>
      <c r="E4" s="12" t="s">
        <v>132</v>
      </c>
      <c r="F4" s="12" t="s">
        <v>177</v>
      </c>
      <c r="G4" s="12" t="s">
        <v>134</v>
      </c>
      <c r="H4" s="12" t="s">
        <v>33</v>
      </c>
      <c r="I4" s="12" t="s">
        <v>382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20" sqref="B20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383</v>
      </c>
    </row>
    <row r="2" ht="45" customHeight="1" spans="1:7">
      <c r="A2" s="3" t="s">
        <v>384</v>
      </c>
      <c r="B2" s="3"/>
      <c r="C2" s="3"/>
      <c r="D2" s="3"/>
      <c r="E2" s="3"/>
      <c r="F2" s="3"/>
      <c r="G2" s="3"/>
    </row>
    <row r="3" ht="24.15" customHeight="1" spans="1:7">
      <c r="A3" s="4" t="s">
        <v>29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176</v>
      </c>
      <c r="B4" s="6" t="s">
        <v>175</v>
      </c>
      <c r="C4" s="6" t="s">
        <v>130</v>
      </c>
      <c r="D4" s="6" t="s">
        <v>385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57</v>
      </c>
      <c r="B8" s="8" t="s">
        <v>180</v>
      </c>
      <c r="C8" s="9" t="s">
        <v>117</v>
      </c>
      <c r="D8" s="8" t="s">
        <v>386</v>
      </c>
      <c r="E8" s="10">
        <v>500000</v>
      </c>
      <c r="F8" s="10"/>
      <c r="G8" s="10"/>
    </row>
    <row r="9" ht="20.25" customHeight="1" spans="1:7">
      <c r="A9" s="8" t="s">
        <v>57</v>
      </c>
      <c r="B9" s="8" t="s">
        <v>180</v>
      </c>
      <c r="C9" s="9" t="s">
        <v>200</v>
      </c>
      <c r="D9" s="8" t="s">
        <v>386</v>
      </c>
      <c r="E9" s="10">
        <v>240000</v>
      </c>
      <c r="F9" s="10"/>
      <c r="G9" s="10"/>
    </row>
    <row r="10" ht="20.25" customHeight="1" spans="1:7">
      <c r="A10" s="11" t="s">
        <v>33</v>
      </c>
      <c r="B10" s="11"/>
      <c r="C10" s="11"/>
      <c r="D10" s="11"/>
      <c r="E10" s="10">
        <v>740000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3" sqref="A3:D3"/>
    </sheetView>
  </sheetViews>
  <sheetFormatPr defaultColWidth="8.85" defaultRowHeight="15" customHeight="1"/>
  <cols>
    <col min="1" max="1" width="20.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29</v>
      </c>
      <c r="B3" s="4"/>
      <c r="C3" s="4"/>
      <c r="D3" s="4"/>
      <c r="E3" s="54"/>
      <c r="F3" s="54"/>
      <c r="G3" s="54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71" t="s">
        <v>32</v>
      </c>
      <c r="C4" s="71" t="s">
        <v>33</v>
      </c>
      <c r="D4" s="71" t="s">
        <v>34</v>
      </c>
      <c r="E4" s="71"/>
      <c r="F4" s="71"/>
      <c r="G4" s="71"/>
      <c r="H4" s="71"/>
      <c r="I4" s="71"/>
      <c r="J4" s="72"/>
      <c r="K4" s="72"/>
      <c r="L4" s="72"/>
      <c r="M4" s="72"/>
      <c r="N4" s="72"/>
      <c r="O4" s="71" t="s">
        <v>20</v>
      </c>
      <c r="P4" s="71"/>
      <c r="Q4" s="71"/>
      <c r="R4" s="71"/>
      <c r="S4" s="71"/>
    </row>
    <row r="5" ht="18.75" customHeight="1" spans="1:19">
      <c r="A5" s="12"/>
      <c r="B5" s="71"/>
      <c r="C5" s="71"/>
      <c r="D5" s="73" t="s">
        <v>35</v>
      </c>
      <c r="E5" s="73" t="s">
        <v>36</v>
      </c>
      <c r="F5" s="73" t="s">
        <v>37</v>
      </c>
      <c r="G5" s="73" t="s">
        <v>38</v>
      </c>
      <c r="H5" s="73" t="s">
        <v>39</v>
      </c>
      <c r="I5" s="74" t="s">
        <v>40</v>
      </c>
      <c r="J5" s="75"/>
      <c r="K5" s="75"/>
      <c r="L5" s="75"/>
      <c r="M5" s="75"/>
      <c r="N5" s="75"/>
      <c r="O5" s="74" t="s">
        <v>35</v>
      </c>
      <c r="P5" s="74" t="s">
        <v>36</v>
      </c>
      <c r="Q5" s="74" t="s">
        <v>37</v>
      </c>
      <c r="R5" s="74" t="s">
        <v>38</v>
      </c>
      <c r="S5" s="73" t="s">
        <v>41</v>
      </c>
    </row>
    <row r="6" ht="18.75" customHeight="1" spans="1:19">
      <c r="A6" s="12"/>
      <c r="B6" s="71"/>
      <c r="C6" s="71"/>
      <c r="D6" s="73"/>
      <c r="E6" s="73"/>
      <c r="F6" s="73"/>
      <c r="G6" s="73"/>
      <c r="H6" s="73"/>
      <c r="I6" s="74" t="s">
        <v>35</v>
      </c>
      <c r="J6" s="74" t="s">
        <v>42</v>
      </c>
      <c r="K6" s="74" t="s">
        <v>43</v>
      </c>
      <c r="L6" s="74" t="s">
        <v>44</v>
      </c>
      <c r="M6" s="74" t="s">
        <v>45</v>
      </c>
      <c r="N6" s="74" t="s">
        <v>46</v>
      </c>
      <c r="O6" s="74"/>
      <c r="P6" s="74"/>
      <c r="Q6" s="74"/>
      <c r="R6" s="74"/>
      <c r="S6" s="73"/>
    </row>
    <row r="7" ht="18.75" customHeight="1" spans="1:19">
      <c r="A7" s="76" t="s">
        <v>47</v>
      </c>
      <c r="B7" s="13" t="s">
        <v>48</v>
      </c>
      <c r="C7" s="13" t="s">
        <v>49</v>
      </c>
      <c r="D7" s="13" t="s">
        <v>50</v>
      </c>
      <c r="E7" s="76" t="s">
        <v>51</v>
      </c>
      <c r="F7" s="13" t="s">
        <v>52</v>
      </c>
      <c r="G7" s="13" t="s">
        <v>53</v>
      </c>
      <c r="H7" s="76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56</v>
      </c>
      <c r="B8" s="15" t="s">
        <v>57</v>
      </c>
      <c r="C8" s="16">
        <v>3159984</v>
      </c>
      <c r="D8" s="16">
        <v>2898884</v>
      </c>
      <c r="E8" s="16">
        <v>2898884</v>
      </c>
      <c r="F8" s="16"/>
      <c r="G8" s="16"/>
      <c r="H8" s="16"/>
      <c r="I8" s="16">
        <v>261100</v>
      </c>
      <c r="J8" s="16"/>
      <c r="K8" s="16"/>
      <c r="L8" s="16"/>
      <c r="M8" s="16"/>
      <c r="N8" s="16">
        <v>261100</v>
      </c>
      <c r="O8" s="16"/>
      <c r="P8" s="16"/>
      <c r="Q8" s="16"/>
      <c r="R8" s="16"/>
      <c r="S8" s="16"/>
    </row>
    <row r="9" ht="20.25" customHeight="1" spans="1:19">
      <c r="A9" s="46" t="s">
        <v>33</v>
      </c>
      <c r="B9" s="46"/>
      <c r="C9" s="16">
        <v>3159984</v>
      </c>
      <c r="D9" s="16">
        <v>2898884</v>
      </c>
      <c r="E9" s="16">
        <v>2898884</v>
      </c>
      <c r="F9" s="16"/>
      <c r="G9" s="16"/>
      <c r="H9" s="16"/>
      <c r="I9" s="16">
        <v>261100</v>
      </c>
      <c r="J9" s="16"/>
      <c r="K9" s="16"/>
      <c r="L9" s="16"/>
      <c r="M9" s="16"/>
      <c r="N9" s="16">
        <v>261100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workbookViewId="0">
      <selection activeCell="A3" sqref="A3:I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3"/>
      <c r="L2" s="53"/>
      <c r="M2" s="53"/>
      <c r="N2" s="53"/>
      <c r="O2" s="53"/>
    </row>
    <row r="3" ht="18.75" customHeight="1" spans="1:15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60</v>
      </c>
      <c r="B4" s="12" t="s">
        <v>61</v>
      </c>
      <c r="C4" s="45" t="s">
        <v>33</v>
      </c>
      <c r="D4" s="45" t="s">
        <v>36</v>
      </c>
      <c r="E4" s="45"/>
      <c r="F4" s="45"/>
      <c r="G4" s="12" t="s">
        <v>37</v>
      </c>
      <c r="H4" s="45" t="s">
        <v>38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35</v>
      </c>
      <c r="E5" s="45" t="s">
        <v>64</v>
      </c>
      <c r="F5" s="45" t="s">
        <v>65</v>
      </c>
      <c r="G5" s="12"/>
      <c r="H5" s="45"/>
      <c r="I5" s="12"/>
      <c r="J5" s="45" t="s">
        <v>35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2560521</v>
      </c>
      <c r="D7" s="16">
        <v>2299421</v>
      </c>
      <c r="E7" s="16">
        <v>1559421</v>
      </c>
      <c r="F7" s="16">
        <v>740000</v>
      </c>
      <c r="G7" s="16"/>
      <c r="H7" s="16"/>
      <c r="I7" s="16"/>
      <c r="J7" s="16">
        <v>261100</v>
      </c>
      <c r="K7" s="16"/>
      <c r="L7" s="16"/>
      <c r="M7" s="16"/>
      <c r="N7" s="16"/>
      <c r="O7" s="16">
        <v>261100</v>
      </c>
    </row>
    <row r="8" ht="20.25" customHeight="1" spans="1:15">
      <c r="A8" s="64" t="s">
        <v>74</v>
      </c>
      <c r="B8" s="64" t="s">
        <v>75</v>
      </c>
      <c r="C8" s="16">
        <v>2560521</v>
      </c>
      <c r="D8" s="16">
        <v>2299421</v>
      </c>
      <c r="E8" s="16">
        <v>1559421</v>
      </c>
      <c r="F8" s="16">
        <v>740000</v>
      </c>
      <c r="G8" s="16"/>
      <c r="H8" s="16"/>
      <c r="I8" s="16"/>
      <c r="J8" s="16">
        <v>261100</v>
      </c>
      <c r="K8" s="16"/>
      <c r="L8" s="16"/>
      <c r="M8" s="16"/>
      <c r="N8" s="16"/>
      <c r="O8" s="16">
        <v>261100</v>
      </c>
    </row>
    <row r="9" ht="20.25" customHeight="1" spans="1:15">
      <c r="A9" s="65" t="s">
        <v>76</v>
      </c>
      <c r="B9" s="65" t="s">
        <v>77</v>
      </c>
      <c r="C9" s="16">
        <v>2560521</v>
      </c>
      <c r="D9" s="16">
        <v>2299421</v>
      </c>
      <c r="E9" s="16">
        <v>1559421</v>
      </c>
      <c r="F9" s="16">
        <v>740000</v>
      </c>
      <c r="G9" s="16"/>
      <c r="H9" s="16"/>
      <c r="I9" s="16"/>
      <c r="J9" s="16">
        <v>261100</v>
      </c>
      <c r="K9" s="16"/>
      <c r="L9" s="16"/>
      <c r="M9" s="16"/>
      <c r="N9" s="16"/>
      <c r="O9" s="16">
        <v>261100</v>
      </c>
    </row>
    <row r="10" ht="20.25" customHeight="1" spans="1:15">
      <c r="A10" s="15" t="s">
        <v>78</v>
      </c>
      <c r="B10" s="15" t="s">
        <v>79</v>
      </c>
      <c r="C10" s="16">
        <v>233248</v>
      </c>
      <c r="D10" s="16">
        <v>233248</v>
      </c>
      <c r="E10" s="16">
        <v>233248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4" t="s">
        <v>80</v>
      </c>
      <c r="B11" s="64" t="s">
        <v>81</v>
      </c>
      <c r="C11" s="16">
        <v>233248</v>
      </c>
      <c r="D11" s="16">
        <v>233248</v>
      </c>
      <c r="E11" s="16">
        <v>233248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5" t="s">
        <v>82</v>
      </c>
      <c r="B12" s="65" t="s">
        <v>83</v>
      </c>
      <c r="C12" s="16">
        <v>233248</v>
      </c>
      <c r="D12" s="16">
        <v>233248</v>
      </c>
      <c r="E12" s="16">
        <v>233248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84</v>
      </c>
      <c r="B13" s="15" t="s">
        <v>85</v>
      </c>
      <c r="C13" s="16">
        <v>186035</v>
      </c>
      <c r="D13" s="16">
        <v>186035</v>
      </c>
      <c r="E13" s="16">
        <v>186035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86</v>
      </c>
      <c r="B14" s="64" t="s">
        <v>87</v>
      </c>
      <c r="C14" s="16">
        <v>186035</v>
      </c>
      <c r="D14" s="16">
        <v>186035</v>
      </c>
      <c r="E14" s="16">
        <v>186035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5" t="s">
        <v>88</v>
      </c>
      <c r="B15" s="65" t="s">
        <v>89</v>
      </c>
      <c r="C15" s="16">
        <v>124661</v>
      </c>
      <c r="D15" s="16">
        <v>124661</v>
      </c>
      <c r="E15" s="16">
        <v>124661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5" t="s">
        <v>90</v>
      </c>
      <c r="B16" s="65" t="s">
        <v>91</v>
      </c>
      <c r="C16" s="16">
        <v>58458</v>
      </c>
      <c r="D16" s="16">
        <v>58458</v>
      </c>
      <c r="E16" s="16">
        <v>58458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5" t="s">
        <v>92</v>
      </c>
      <c r="B17" s="65" t="s">
        <v>93</v>
      </c>
      <c r="C17" s="16">
        <v>2916</v>
      </c>
      <c r="D17" s="16">
        <v>2916</v>
      </c>
      <c r="E17" s="16">
        <v>2916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94</v>
      </c>
      <c r="B18" s="15" t="s">
        <v>95</v>
      </c>
      <c r="C18" s="16">
        <v>180180</v>
      </c>
      <c r="D18" s="16">
        <v>180180</v>
      </c>
      <c r="E18" s="16">
        <v>180180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4" t="s">
        <v>96</v>
      </c>
      <c r="B19" s="64" t="s">
        <v>97</v>
      </c>
      <c r="C19" s="16">
        <v>180180</v>
      </c>
      <c r="D19" s="16">
        <v>180180</v>
      </c>
      <c r="E19" s="16">
        <v>180180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5" t="s">
        <v>98</v>
      </c>
      <c r="B20" s="65" t="s">
        <v>99</v>
      </c>
      <c r="C20" s="16">
        <v>180180</v>
      </c>
      <c r="D20" s="16">
        <v>180180</v>
      </c>
      <c r="E20" s="16">
        <v>180180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46" t="s">
        <v>100</v>
      </c>
      <c r="B21" s="46"/>
      <c r="C21" s="16">
        <v>3159984</v>
      </c>
      <c r="D21" s="16">
        <v>2898884</v>
      </c>
      <c r="E21" s="16">
        <v>2158884</v>
      </c>
      <c r="F21" s="16">
        <v>740000</v>
      </c>
      <c r="G21" s="16"/>
      <c r="H21" s="16"/>
      <c r="I21" s="16"/>
      <c r="J21" s="16">
        <v>261100</v>
      </c>
      <c r="K21" s="16"/>
      <c r="L21" s="16"/>
      <c r="M21" s="16"/>
      <c r="N21" s="16"/>
      <c r="O21" s="16">
        <v>261100</v>
      </c>
    </row>
  </sheetData>
  <mergeCells count="11">
    <mergeCell ref="A2:O2"/>
    <mergeCell ref="A3:I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2" sqref="A1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101</v>
      </c>
    </row>
    <row r="2" ht="45" customHeight="1" spans="1:4">
      <c r="A2" s="3" t="s">
        <v>102</v>
      </c>
      <c r="B2" s="3"/>
      <c r="C2" s="3"/>
      <c r="D2" s="3"/>
    </row>
    <row r="3" ht="18.75" customHeight="1" spans="1:4">
      <c r="A3" s="4" t="str">
        <f>"单位名称："&amp;"新平彝族傣族自治县红星中学"</f>
        <v>单位名称：新平彝族傣族自治县红星中学</v>
      </c>
      <c r="B3" s="4"/>
      <c r="C3" s="66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103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104</v>
      </c>
      <c r="B7" s="16">
        <v>2898884</v>
      </c>
      <c r="C7" s="14" t="s">
        <v>105</v>
      </c>
      <c r="D7" s="16">
        <v>2898884</v>
      </c>
    </row>
    <row r="8" ht="22.5" customHeight="1" spans="1:4">
      <c r="A8" s="14" t="s">
        <v>106</v>
      </c>
      <c r="B8" s="16">
        <v>2898884</v>
      </c>
      <c r="C8" s="14" t="str">
        <f>"（"&amp;"一"&amp;"）"&amp;"教育支出"</f>
        <v>（一）教育支出</v>
      </c>
      <c r="D8" s="16">
        <v>2299421</v>
      </c>
    </row>
    <row r="9" ht="22.5" customHeight="1" spans="1:4">
      <c r="A9" s="14" t="s">
        <v>107</v>
      </c>
      <c r="B9" s="16"/>
      <c r="C9" s="14" t="str">
        <f>"（"&amp;"二"&amp;"）"&amp;"社会保障和就业支出"</f>
        <v>（二）社会保障和就业支出</v>
      </c>
      <c r="D9" s="16">
        <v>233248</v>
      </c>
    </row>
    <row r="10" ht="22.5" customHeight="1" spans="1:4">
      <c r="A10" s="14" t="s">
        <v>108</v>
      </c>
      <c r="B10" s="16"/>
      <c r="C10" s="14" t="str">
        <f>"（"&amp;"三"&amp;"）"&amp;"卫生健康支出"</f>
        <v>（三）卫生健康支出</v>
      </c>
      <c r="D10" s="16">
        <v>186035</v>
      </c>
    </row>
    <row r="11" ht="22.5" customHeight="1" spans="1:4">
      <c r="A11" s="14" t="s">
        <v>109</v>
      </c>
      <c r="B11" s="16"/>
      <c r="C11" s="14" t="str">
        <f>"（"&amp;"四"&amp;"）"&amp;"住房保障支出"</f>
        <v>（四）住房保障支出</v>
      </c>
      <c r="D11" s="16">
        <v>180180</v>
      </c>
    </row>
    <row r="12" ht="22.5" customHeight="1" spans="1:4">
      <c r="A12" s="14" t="s">
        <v>106</v>
      </c>
      <c r="B12" s="16"/>
      <c r="C12" s="14"/>
      <c r="D12" s="16"/>
    </row>
    <row r="13" ht="22.5" customHeight="1" spans="1:4">
      <c r="A13" s="14" t="s">
        <v>107</v>
      </c>
      <c r="B13" s="16"/>
      <c r="C13" s="14"/>
      <c r="D13" s="16"/>
    </row>
    <row r="14" ht="22.5" customHeight="1" spans="1:4">
      <c r="A14" s="14" t="s">
        <v>108</v>
      </c>
      <c r="B14" s="16"/>
      <c r="C14" s="14"/>
      <c r="D14" s="16"/>
    </row>
    <row r="15" ht="22.5" customHeight="1" spans="1:4">
      <c r="A15" s="67"/>
      <c r="B15" s="16"/>
      <c r="C15" s="14" t="s">
        <v>110</v>
      </c>
      <c r="D15" s="16"/>
    </row>
    <row r="16" ht="22.5" customHeight="1" spans="1:4">
      <c r="A16" s="68" t="s">
        <v>111</v>
      </c>
      <c r="B16" s="69">
        <v>2898884</v>
      </c>
      <c r="C16" s="70" t="s">
        <v>112</v>
      </c>
      <c r="D16" s="69">
        <v>2898884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selection activeCell="A3" sqref="A3:C3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113</v>
      </c>
    </row>
    <row r="2" ht="37.5" customHeight="1" spans="1:7">
      <c r="A2" s="3" t="s">
        <v>114</v>
      </c>
      <c r="B2" s="3"/>
      <c r="C2" s="3"/>
      <c r="D2" s="3"/>
      <c r="E2" s="3"/>
      <c r="F2" s="3"/>
      <c r="G2" s="3"/>
    </row>
    <row r="3" ht="18.75" customHeight="1" spans="1:7">
      <c r="A3" s="42" t="s">
        <v>29</v>
      </c>
      <c r="B3" s="42"/>
      <c r="C3" s="42"/>
      <c r="D3" s="43"/>
      <c r="E3" s="43"/>
      <c r="F3" s="43"/>
      <c r="G3" s="44" t="s">
        <v>30</v>
      </c>
    </row>
    <row r="4" ht="18.75" customHeight="1" spans="1:7">
      <c r="A4" s="12" t="s">
        <v>115</v>
      </c>
      <c r="B4" s="12" t="s">
        <v>61</v>
      </c>
      <c r="C4" s="45" t="s">
        <v>33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35</v>
      </c>
      <c r="E5" s="45" t="s">
        <v>116</v>
      </c>
      <c r="F5" s="45" t="s">
        <v>117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72</v>
      </c>
      <c r="B7" s="15" t="s">
        <v>73</v>
      </c>
      <c r="C7" s="16">
        <v>2299421</v>
      </c>
      <c r="D7" s="16">
        <v>1559421</v>
      </c>
      <c r="E7" s="16">
        <v>1534121</v>
      </c>
      <c r="F7" s="16">
        <v>25300</v>
      </c>
      <c r="G7" s="16">
        <v>740000</v>
      </c>
    </row>
    <row r="8" ht="20.25" customHeight="1" spans="1:7">
      <c r="A8" s="64" t="s">
        <v>74</v>
      </c>
      <c r="B8" s="64" t="s">
        <v>75</v>
      </c>
      <c r="C8" s="16">
        <v>2299421</v>
      </c>
      <c r="D8" s="16">
        <v>1559421</v>
      </c>
      <c r="E8" s="16">
        <v>1534121</v>
      </c>
      <c r="F8" s="16">
        <v>25300</v>
      </c>
      <c r="G8" s="16">
        <v>740000</v>
      </c>
    </row>
    <row r="9" ht="20.25" customHeight="1" spans="1:7">
      <c r="A9" s="65" t="s">
        <v>76</v>
      </c>
      <c r="B9" s="65" t="s">
        <v>77</v>
      </c>
      <c r="C9" s="16">
        <v>2299421</v>
      </c>
      <c r="D9" s="16">
        <v>1559421</v>
      </c>
      <c r="E9" s="16">
        <v>1534121</v>
      </c>
      <c r="F9" s="16">
        <v>25300</v>
      </c>
      <c r="G9" s="16">
        <v>740000</v>
      </c>
    </row>
    <row r="10" ht="20.25" customHeight="1" spans="1:7">
      <c r="A10" s="15" t="s">
        <v>78</v>
      </c>
      <c r="B10" s="15" t="s">
        <v>79</v>
      </c>
      <c r="C10" s="16">
        <v>233248</v>
      </c>
      <c r="D10" s="16">
        <v>233248</v>
      </c>
      <c r="E10" s="16">
        <v>233248</v>
      </c>
      <c r="F10" s="16"/>
      <c r="G10" s="16"/>
    </row>
    <row r="11" ht="20.25" customHeight="1" spans="1:7">
      <c r="A11" s="64" t="s">
        <v>80</v>
      </c>
      <c r="B11" s="64" t="s">
        <v>81</v>
      </c>
      <c r="C11" s="16">
        <v>233248</v>
      </c>
      <c r="D11" s="16">
        <v>233248</v>
      </c>
      <c r="E11" s="16">
        <v>233248</v>
      </c>
      <c r="F11" s="16"/>
      <c r="G11" s="16"/>
    </row>
    <row r="12" ht="20.25" customHeight="1" spans="1:7">
      <c r="A12" s="65" t="s">
        <v>82</v>
      </c>
      <c r="B12" s="65" t="s">
        <v>83</v>
      </c>
      <c r="C12" s="16">
        <v>233248</v>
      </c>
      <c r="D12" s="16">
        <v>233248</v>
      </c>
      <c r="E12" s="16">
        <v>233248</v>
      </c>
      <c r="F12" s="16"/>
      <c r="G12" s="16"/>
    </row>
    <row r="13" ht="20.25" customHeight="1" spans="1:7">
      <c r="A13" s="15" t="s">
        <v>84</v>
      </c>
      <c r="B13" s="15" t="s">
        <v>85</v>
      </c>
      <c r="C13" s="16">
        <v>186035</v>
      </c>
      <c r="D13" s="16">
        <v>186035</v>
      </c>
      <c r="E13" s="16">
        <v>186035</v>
      </c>
      <c r="F13" s="16"/>
      <c r="G13" s="16"/>
    </row>
    <row r="14" ht="20.25" customHeight="1" spans="1:7">
      <c r="A14" s="64" t="s">
        <v>86</v>
      </c>
      <c r="B14" s="64" t="s">
        <v>87</v>
      </c>
      <c r="C14" s="16">
        <v>186035</v>
      </c>
      <c r="D14" s="16">
        <v>186035</v>
      </c>
      <c r="E14" s="16">
        <v>186035</v>
      </c>
      <c r="F14" s="16"/>
      <c r="G14" s="16"/>
    </row>
    <row r="15" ht="20.25" customHeight="1" spans="1:7">
      <c r="A15" s="65" t="s">
        <v>88</v>
      </c>
      <c r="B15" s="65" t="s">
        <v>89</v>
      </c>
      <c r="C15" s="16">
        <v>124661</v>
      </c>
      <c r="D15" s="16">
        <v>124661</v>
      </c>
      <c r="E15" s="16">
        <v>124661</v>
      </c>
      <c r="F15" s="16"/>
      <c r="G15" s="16"/>
    </row>
    <row r="16" ht="20.25" customHeight="1" spans="1:7">
      <c r="A16" s="65" t="s">
        <v>90</v>
      </c>
      <c r="B16" s="65" t="s">
        <v>91</v>
      </c>
      <c r="C16" s="16">
        <v>58458</v>
      </c>
      <c r="D16" s="16">
        <v>58458</v>
      </c>
      <c r="E16" s="16">
        <v>58458</v>
      </c>
      <c r="F16" s="16"/>
      <c r="G16" s="16"/>
    </row>
    <row r="17" ht="20.25" customHeight="1" spans="1:7">
      <c r="A17" s="65" t="s">
        <v>92</v>
      </c>
      <c r="B17" s="65" t="s">
        <v>93</v>
      </c>
      <c r="C17" s="16">
        <v>2916</v>
      </c>
      <c r="D17" s="16">
        <v>2916</v>
      </c>
      <c r="E17" s="16">
        <v>2916</v>
      </c>
      <c r="F17" s="16"/>
      <c r="G17" s="16"/>
    </row>
    <row r="18" ht="20.25" customHeight="1" spans="1:7">
      <c r="A18" s="15" t="s">
        <v>94</v>
      </c>
      <c r="B18" s="15" t="s">
        <v>95</v>
      </c>
      <c r="C18" s="16">
        <v>180180</v>
      </c>
      <c r="D18" s="16">
        <v>180180</v>
      </c>
      <c r="E18" s="16">
        <v>180180</v>
      </c>
      <c r="F18" s="16"/>
      <c r="G18" s="16"/>
    </row>
    <row r="19" ht="20.25" customHeight="1" spans="1:7">
      <c r="A19" s="64" t="s">
        <v>96</v>
      </c>
      <c r="B19" s="64" t="s">
        <v>97</v>
      </c>
      <c r="C19" s="16">
        <v>180180</v>
      </c>
      <c r="D19" s="16">
        <v>180180</v>
      </c>
      <c r="E19" s="16">
        <v>180180</v>
      </c>
      <c r="F19" s="16"/>
      <c r="G19" s="16"/>
    </row>
    <row r="20" ht="20.25" customHeight="1" spans="1:7">
      <c r="A20" s="65" t="s">
        <v>98</v>
      </c>
      <c r="B20" s="65" t="s">
        <v>99</v>
      </c>
      <c r="C20" s="16">
        <v>180180</v>
      </c>
      <c r="D20" s="16">
        <v>180180</v>
      </c>
      <c r="E20" s="16">
        <v>180180</v>
      </c>
      <c r="F20" s="16"/>
      <c r="G20" s="16"/>
    </row>
    <row r="21" ht="20.25" customHeight="1" spans="1:7">
      <c r="A21" s="46" t="s">
        <v>100</v>
      </c>
      <c r="B21" s="46"/>
      <c r="C21" s="47">
        <v>2898884</v>
      </c>
      <c r="D21" s="47">
        <v>2158884</v>
      </c>
      <c r="E21" s="47">
        <v>2133584</v>
      </c>
      <c r="F21" s="47">
        <v>25300</v>
      </c>
      <c r="G21" s="47">
        <v>740000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3" sqref="A3:C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7"/>
      <c r="B1" s="57"/>
      <c r="C1" s="58"/>
      <c r="D1" s="1"/>
      <c r="E1" s="1"/>
      <c r="F1" s="59" t="s">
        <v>118</v>
      </c>
    </row>
    <row r="2" ht="41.25" customHeight="1" spans="1:6">
      <c r="A2" s="60" t="s">
        <v>119</v>
      </c>
      <c r="B2" s="60"/>
      <c r="C2" s="60"/>
      <c r="D2" s="60"/>
      <c r="E2" s="60"/>
      <c r="F2" s="60"/>
    </row>
    <row r="3" ht="18.75" customHeight="1" spans="1:6">
      <c r="A3" s="4" t="s">
        <v>29</v>
      </c>
      <c r="B3" s="4"/>
      <c r="C3" s="4"/>
      <c r="D3" s="61"/>
      <c r="E3" s="1"/>
      <c r="F3" s="59" t="s">
        <v>30</v>
      </c>
    </row>
    <row r="4" ht="18.75" customHeight="1" spans="1:6">
      <c r="A4" s="12" t="s">
        <v>120</v>
      </c>
      <c r="B4" s="45" t="s">
        <v>121</v>
      </c>
      <c r="C4" s="45" t="s">
        <v>122</v>
      </c>
      <c r="D4" s="45"/>
      <c r="E4" s="45"/>
      <c r="F4" s="45" t="s">
        <v>123</v>
      </c>
    </row>
    <row r="5" ht="18.75" customHeight="1" spans="1:6">
      <c r="A5" s="12"/>
      <c r="B5" s="45"/>
      <c r="C5" s="45" t="s">
        <v>35</v>
      </c>
      <c r="D5" s="45" t="s">
        <v>124</v>
      </c>
      <c r="E5" s="45" t="s">
        <v>125</v>
      </c>
      <c r="F5" s="45"/>
    </row>
    <row r="6" ht="18.75" customHeight="1" spans="1:6">
      <c r="A6" s="62">
        <v>1</v>
      </c>
      <c r="B6" s="63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16">
        <v>24500</v>
      </c>
      <c r="B7" s="16"/>
      <c r="C7" s="16">
        <v>24500</v>
      </c>
      <c r="D7" s="16"/>
      <c r="E7" s="16">
        <v>24500</v>
      </c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4"/>
  <sheetViews>
    <sheetView showZeros="0" workbookViewId="0">
      <selection activeCell="C23" sqref="C23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126</v>
      </c>
    </row>
    <row r="2" ht="45" customHeight="1" spans="1:23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">
        <v>29</v>
      </c>
      <c r="B3" s="4"/>
      <c r="C3" s="4"/>
      <c r="D3" s="4"/>
      <c r="E3" s="4"/>
      <c r="F3" s="4"/>
      <c r="G3" s="4"/>
      <c r="H3" s="54"/>
      <c r="I3" s="54"/>
      <c r="J3" s="54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55" t="s">
        <v>128</v>
      </c>
      <c r="B4" s="55" t="s">
        <v>129</v>
      </c>
      <c r="C4" s="55" t="s">
        <v>130</v>
      </c>
      <c r="D4" s="55" t="s">
        <v>131</v>
      </c>
      <c r="E4" s="55" t="s">
        <v>132</v>
      </c>
      <c r="F4" s="55" t="s">
        <v>133</v>
      </c>
      <c r="G4" s="55" t="s">
        <v>134</v>
      </c>
      <c r="H4" s="56" t="s">
        <v>33</v>
      </c>
      <c r="I4" s="56" t="s">
        <v>135</v>
      </c>
      <c r="J4" s="55"/>
      <c r="K4" s="55"/>
      <c r="L4" s="55"/>
      <c r="M4" s="55"/>
      <c r="N4" s="55" t="s">
        <v>136</v>
      </c>
      <c r="O4" s="55"/>
      <c r="P4" s="55"/>
      <c r="Q4" s="55" t="s">
        <v>39</v>
      </c>
      <c r="R4" s="55" t="s">
        <v>63</v>
      </c>
      <c r="S4" s="55"/>
      <c r="T4" s="55"/>
      <c r="U4" s="55"/>
      <c r="V4" s="55"/>
      <c r="W4" s="55"/>
    </row>
    <row r="5" ht="18.75" customHeight="1" spans="1:23">
      <c r="A5" s="55"/>
      <c r="B5" s="55"/>
      <c r="C5" s="55"/>
      <c r="D5" s="55"/>
      <c r="E5" s="55"/>
      <c r="F5" s="55"/>
      <c r="G5" s="55"/>
      <c r="H5" s="56" t="s">
        <v>137</v>
      </c>
      <c r="I5" s="56" t="s">
        <v>138</v>
      </c>
      <c r="J5" s="55" t="s">
        <v>37</v>
      </c>
      <c r="K5" s="55" t="s">
        <v>38</v>
      </c>
      <c r="L5" s="55"/>
      <c r="M5" s="55"/>
      <c r="N5" s="55" t="s">
        <v>136</v>
      </c>
      <c r="O5" s="55" t="s">
        <v>37</v>
      </c>
      <c r="P5" s="55" t="s">
        <v>38</v>
      </c>
      <c r="Q5" s="55" t="s">
        <v>39</v>
      </c>
      <c r="R5" s="55" t="s">
        <v>63</v>
      </c>
      <c r="S5" s="55" t="s">
        <v>42</v>
      </c>
      <c r="T5" s="55" t="s">
        <v>43</v>
      </c>
      <c r="U5" s="55" t="s">
        <v>44</v>
      </c>
      <c r="V5" s="55" t="s">
        <v>45</v>
      </c>
      <c r="W5" s="55" t="s">
        <v>46</v>
      </c>
    </row>
    <row r="6" ht="18.75" customHeight="1" spans="1:23">
      <c r="A6" s="55"/>
      <c r="B6" s="55"/>
      <c r="C6" s="55"/>
      <c r="D6" s="55"/>
      <c r="E6" s="55"/>
      <c r="F6" s="55"/>
      <c r="G6" s="55"/>
      <c r="H6" s="56"/>
      <c r="I6" s="56" t="s">
        <v>139</v>
      </c>
      <c r="J6" s="55" t="s">
        <v>140</v>
      </c>
      <c r="K6" s="55" t="s">
        <v>141</v>
      </c>
      <c r="L6" s="55" t="s">
        <v>142</v>
      </c>
      <c r="M6" s="55" t="s">
        <v>143</v>
      </c>
      <c r="N6" s="55" t="s">
        <v>36</v>
      </c>
      <c r="O6" s="55" t="s">
        <v>37</v>
      </c>
      <c r="P6" s="55" t="s">
        <v>38</v>
      </c>
      <c r="Q6" s="55"/>
      <c r="R6" s="55" t="s">
        <v>35</v>
      </c>
      <c r="S6" s="55" t="s">
        <v>42</v>
      </c>
      <c r="T6" s="55" t="s">
        <v>43</v>
      </c>
      <c r="U6" s="55" t="s">
        <v>44</v>
      </c>
      <c r="V6" s="55" t="s">
        <v>45</v>
      </c>
      <c r="W6" s="55" t="s">
        <v>46</v>
      </c>
    </row>
    <row r="7" ht="22.65" customHeight="1" spans="1:23">
      <c r="A7" s="55"/>
      <c r="B7" s="55"/>
      <c r="C7" s="55"/>
      <c r="D7" s="55"/>
      <c r="E7" s="55"/>
      <c r="F7" s="55"/>
      <c r="G7" s="55"/>
      <c r="H7" s="56"/>
      <c r="I7" s="56" t="s">
        <v>35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1" spans="1:23">
      <c r="A8" s="56" t="s">
        <v>47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18.75" customHeight="1" spans="1:23">
      <c r="A9" s="8" t="s">
        <v>57</v>
      </c>
      <c r="B9" s="8" t="s">
        <v>144</v>
      </c>
      <c r="C9" s="9" t="s">
        <v>145</v>
      </c>
      <c r="D9" s="8" t="s">
        <v>76</v>
      </c>
      <c r="E9" s="8" t="s">
        <v>77</v>
      </c>
      <c r="F9" s="8" t="s">
        <v>146</v>
      </c>
      <c r="G9" s="8" t="s">
        <v>147</v>
      </c>
      <c r="H9" s="16">
        <v>7700</v>
      </c>
      <c r="I9" s="16">
        <v>7700</v>
      </c>
      <c r="J9" s="16"/>
      <c r="K9" s="16"/>
      <c r="L9" s="16">
        <v>7700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57</v>
      </c>
      <c r="B10" s="8" t="s">
        <v>148</v>
      </c>
      <c r="C10" s="9" t="s">
        <v>149</v>
      </c>
      <c r="D10" s="8" t="s">
        <v>76</v>
      </c>
      <c r="E10" s="8" t="s">
        <v>77</v>
      </c>
      <c r="F10" s="8" t="s">
        <v>150</v>
      </c>
      <c r="G10" s="8" t="s">
        <v>151</v>
      </c>
      <c r="H10" s="16">
        <v>10205</v>
      </c>
      <c r="I10" s="16">
        <v>10205</v>
      </c>
      <c r="J10" s="16"/>
      <c r="K10" s="16"/>
      <c r="L10" s="16">
        <v>10205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57</v>
      </c>
      <c r="B11" s="8" t="s">
        <v>148</v>
      </c>
      <c r="C11" s="9" t="s">
        <v>149</v>
      </c>
      <c r="D11" s="8" t="s">
        <v>82</v>
      </c>
      <c r="E11" s="8" t="s">
        <v>83</v>
      </c>
      <c r="F11" s="8" t="s">
        <v>152</v>
      </c>
      <c r="G11" s="8" t="s">
        <v>153</v>
      </c>
      <c r="H11" s="16">
        <v>233248</v>
      </c>
      <c r="I11" s="16">
        <v>233248</v>
      </c>
      <c r="J11" s="16"/>
      <c r="K11" s="16"/>
      <c r="L11" s="16">
        <v>233248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57</v>
      </c>
      <c r="B12" s="8" t="s">
        <v>148</v>
      </c>
      <c r="C12" s="9" t="s">
        <v>149</v>
      </c>
      <c r="D12" s="8" t="s">
        <v>88</v>
      </c>
      <c r="E12" s="8" t="s">
        <v>89</v>
      </c>
      <c r="F12" s="8" t="s">
        <v>154</v>
      </c>
      <c r="G12" s="8" t="s">
        <v>155</v>
      </c>
      <c r="H12" s="16">
        <v>120998</v>
      </c>
      <c r="I12" s="16">
        <v>120998</v>
      </c>
      <c r="J12" s="16"/>
      <c r="K12" s="16"/>
      <c r="L12" s="16">
        <v>120998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57</v>
      </c>
      <c r="B13" s="8" t="s">
        <v>148</v>
      </c>
      <c r="C13" s="9" t="s">
        <v>149</v>
      </c>
      <c r="D13" s="8" t="s">
        <v>88</v>
      </c>
      <c r="E13" s="8" t="s">
        <v>89</v>
      </c>
      <c r="F13" s="8" t="s">
        <v>154</v>
      </c>
      <c r="G13" s="8" t="s">
        <v>155</v>
      </c>
      <c r="H13" s="16">
        <v>3663</v>
      </c>
      <c r="I13" s="16">
        <v>3663</v>
      </c>
      <c r="J13" s="16"/>
      <c r="K13" s="16"/>
      <c r="L13" s="16">
        <v>3663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57</v>
      </c>
      <c r="B14" s="8" t="s">
        <v>148</v>
      </c>
      <c r="C14" s="9" t="s">
        <v>149</v>
      </c>
      <c r="D14" s="8" t="s">
        <v>90</v>
      </c>
      <c r="E14" s="8" t="s">
        <v>91</v>
      </c>
      <c r="F14" s="8" t="s">
        <v>156</v>
      </c>
      <c r="G14" s="8" t="s">
        <v>157</v>
      </c>
      <c r="H14" s="16">
        <v>58458</v>
      </c>
      <c r="I14" s="16">
        <v>58458</v>
      </c>
      <c r="J14" s="16"/>
      <c r="K14" s="16"/>
      <c r="L14" s="16">
        <v>58458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57</v>
      </c>
      <c r="B15" s="8" t="s">
        <v>148</v>
      </c>
      <c r="C15" s="9" t="s">
        <v>149</v>
      </c>
      <c r="D15" s="8" t="s">
        <v>92</v>
      </c>
      <c r="E15" s="8" t="s">
        <v>93</v>
      </c>
      <c r="F15" s="8" t="s">
        <v>150</v>
      </c>
      <c r="G15" s="8" t="s">
        <v>151</v>
      </c>
      <c r="H15" s="16">
        <v>2916</v>
      </c>
      <c r="I15" s="16">
        <v>2916</v>
      </c>
      <c r="J15" s="16"/>
      <c r="K15" s="16"/>
      <c r="L15" s="16">
        <v>2916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57</v>
      </c>
      <c r="B16" s="8" t="s">
        <v>158</v>
      </c>
      <c r="C16" s="9" t="s">
        <v>99</v>
      </c>
      <c r="D16" s="8" t="s">
        <v>98</v>
      </c>
      <c r="E16" s="8" t="s">
        <v>99</v>
      </c>
      <c r="F16" s="8" t="s">
        <v>159</v>
      </c>
      <c r="G16" s="8" t="s">
        <v>99</v>
      </c>
      <c r="H16" s="16">
        <v>180180</v>
      </c>
      <c r="I16" s="16">
        <v>180180</v>
      </c>
      <c r="J16" s="16"/>
      <c r="K16" s="16"/>
      <c r="L16" s="16">
        <v>180180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57</v>
      </c>
      <c r="B17" s="8" t="s">
        <v>160</v>
      </c>
      <c r="C17" s="9" t="s">
        <v>161</v>
      </c>
      <c r="D17" s="8" t="s">
        <v>76</v>
      </c>
      <c r="E17" s="8" t="s">
        <v>77</v>
      </c>
      <c r="F17" s="8" t="s">
        <v>162</v>
      </c>
      <c r="G17" s="8" t="s">
        <v>163</v>
      </c>
      <c r="H17" s="16">
        <v>681900</v>
      </c>
      <c r="I17" s="16">
        <v>681900</v>
      </c>
      <c r="J17" s="16"/>
      <c r="K17" s="16"/>
      <c r="L17" s="16">
        <v>681900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57</v>
      </c>
      <c r="B18" s="8" t="s">
        <v>160</v>
      </c>
      <c r="C18" s="9" t="s">
        <v>161</v>
      </c>
      <c r="D18" s="8" t="s">
        <v>76</v>
      </c>
      <c r="E18" s="8" t="s">
        <v>77</v>
      </c>
      <c r="F18" s="8" t="s">
        <v>164</v>
      </c>
      <c r="G18" s="8" t="s">
        <v>165</v>
      </c>
      <c r="H18" s="16">
        <v>60816</v>
      </c>
      <c r="I18" s="16">
        <v>60816</v>
      </c>
      <c r="J18" s="16"/>
      <c r="K18" s="16"/>
      <c r="L18" s="16">
        <v>60816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57</v>
      </c>
      <c r="B19" s="8" t="s">
        <v>160</v>
      </c>
      <c r="C19" s="9" t="s">
        <v>161</v>
      </c>
      <c r="D19" s="8" t="s">
        <v>76</v>
      </c>
      <c r="E19" s="8" t="s">
        <v>77</v>
      </c>
      <c r="F19" s="8" t="s">
        <v>164</v>
      </c>
      <c r="G19" s="8" t="s">
        <v>165</v>
      </c>
      <c r="H19" s="16">
        <v>66000</v>
      </c>
      <c r="I19" s="16">
        <v>66000</v>
      </c>
      <c r="J19" s="16"/>
      <c r="K19" s="16"/>
      <c r="L19" s="16">
        <v>66000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57</v>
      </c>
      <c r="B20" s="8" t="s">
        <v>160</v>
      </c>
      <c r="C20" s="9" t="s">
        <v>161</v>
      </c>
      <c r="D20" s="8" t="s">
        <v>76</v>
      </c>
      <c r="E20" s="8" t="s">
        <v>77</v>
      </c>
      <c r="F20" s="8" t="s">
        <v>166</v>
      </c>
      <c r="G20" s="8" t="s">
        <v>167</v>
      </c>
      <c r="H20" s="16">
        <v>187200</v>
      </c>
      <c r="I20" s="16">
        <v>187200</v>
      </c>
      <c r="J20" s="16"/>
      <c r="K20" s="16"/>
      <c r="L20" s="16">
        <v>187200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57</v>
      </c>
      <c r="B21" s="8" t="s">
        <v>160</v>
      </c>
      <c r="C21" s="9" t="s">
        <v>161</v>
      </c>
      <c r="D21" s="8" t="s">
        <v>76</v>
      </c>
      <c r="E21" s="8" t="s">
        <v>77</v>
      </c>
      <c r="F21" s="8" t="s">
        <v>166</v>
      </c>
      <c r="G21" s="8" t="s">
        <v>167</v>
      </c>
      <c r="H21" s="16">
        <v>330000</v>
      </c>
      <c r="I21" s="16">
        <v>330000</v>
      </c>
      <c r="J21" s="16"/>
      <c r="K21" s="16"/>
      <c r="L21" s="16">
        <v>330000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57</v>
      </c>
      <c r="B22" s="8" t="s">
        <v>168</v>
      </c>
      <c r="C22" s="9" t="s">
        <v>169</v>
      </c>
      <c r="D22" s="8" t="s">
        <v>76</v>
      </c>
      <c r="E22" s="8" t="s">
        <v>77</v>
      </c>
      <c r="F22" s="8" t="s">
        <v>170</v>
      </c>
      <c r="G22" s="8" t="s">
        <v>169</v>
      </c>
      <c r="H22" s="16">
        <v>17600</v>
      </c>
      <c r="I22" s="16">
        <v>17600</v>
      </c>
      <c r="J22" s="16"/>
      <c r="K22" s="16"/>
      <c r="L22" s="16">
        <v>17600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57</v>
      </c>
      <c r="B23" s="8" t="s">
        <v>171</v>
      </c>
      <c r="C23" s="9" t="s">
        <v>172</v>
      </c>
      <c r="D23" s="8" t="s">
        <v>76</v>
      </c>
      <c r="E23" s="8" t="s">
        <v>77</v>
      </c>
      <c r="F23" s="8" t="s">
        <v>166</v>
      </c>
      <c r="G23" s="8" t="s">
        <v>167</v>
      </c>
      <c r="H23" s="16">
        <v>198000</v>
      </c>
      <c r="I23" s="16">
        <v>198000</v>
      </c>
      <c r="J23" s="16"/>
      <c r="K23" s="16"/>
      <c r="L23" s="16">
        <v>198000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11" t="s">
        <v>33</v>
      </c>
      <c r="B24" s="11"/>
      <c r="C24" s="11"/>
      <c r="D24" s="11"/>
      <c r="E24" s="11"/>
      <c r="F24" s="11"/>
      <c r="G24" s="11"/>
      <c r="H24" s="16">
        <v>2158884</v>
      </c>
      <c r="I24" s="16">
        <v>2158884</v>
      </c>
      <c r="J24" s="16"/>
      <c r="K24" s="16"/>
      <c r="L24" s="16">
        <v>2158884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</sheetData>
  <mergeCells count="30">
    <mergeCell ref="A2:W2"/>
    <mergeCell ref="A3:G3"/>
    <mergeCell ref="I4:W4"/>
    <mergeCell ref="I5:M5"/>
    <mergeCell ref="N5:P5"/>
    <mergeCell ref="R5:W5"/>
    <mergeCell ref="A24:G2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workbookViewId="0">
      <selection activeCell="A3" sqref="A3:H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173</v>
      </c>
    </row>
    <row r="2" ht="45" customHeight="1" spans="1:23">
      <c r="A2" s="3" t="s">
        <v>174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">
        <v>29</v>
      </c>
      <c r="B3" s="4"/>
      <c r="C3" s="4"/>
      <c r="D3" s="4"/>
      <c r="E3" s="4"/>
      <c r="F3" s="4"/>
      <c r="G3" s="4"/>
      <c r="H3" s="4"/>
      <c r="I3" s="54"/>
      <c r="J3" s="54"/>
      <c r="K3" s="54"/>
      <c r="L3" s="54"/>
      <c r="M3" s="54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175</v>
      </c>
      <c r="B4" s="12" t="s">
        <v>129</v>
      </c>
      <c r="C4" s="12" t="s">
        <v>130</v>
      </c>
      <c r="D4" s="12" t="s">
        <v>176</v>
      </c>
      <c r="E4" s="12" t="s">
        <v>131</v>
      </c>
      <c r="F4" s="12" t="s">
        <v>132</v>
      </c>
      <c r="G4" s="12" t="s">
        <v>177</v>
      </c>
      <c r="H4" s="12" t="s">
        <v>134</v>
      </c>
      <c r="I4" s="45" t="s">
        <v>33</v>
      </c>
      <c r="J4" s="45" t="s">
        <v>178</v>
      </c>
      <c r="K4" s="12"/>
      <c r="L4" s="12"/>
      <c r="M4" s="12"/>
      <c r="N4" s="12" t="s">
        <v>136</v>
      </c>
      <c r="O4" s="12"/>
      <c r="P4" s="12"/>
      <c r="Q4" s="12" t="s">
        <v>39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137</v>
      </c>
      <c r="J5" s="45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35</v>
      </c>
      <c r="K7" s="12" t="s">
        <v>179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117</v>
      </c>
      <c r="D9" s="8"/>
      <c r="E9" s="8"/>
      <c r="F9" s="8"/>
      <c r="G9" s="8"/>
      <c r="H9" s="8"/>
      <c r="I9" s="10">
        <v>500000</v>
      </c>
      <c r="J9" s="10">
        <v>500000</v>
      </c>
      <c r="K9" s="10">
        <v>500000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180</v>
      </c>
      <c r="B10" s="8" t="s">
        <v>181</v>
      </c>
      <c r="C10" s="9" t="s">
        <v>117</v>
      </c>
      <c r="D10" s="8" t="s">
        <v>57</v>
      </c>
      <c r="E10" s="8" t="s">
        <v>76</v>
      </c>
      <c r="F10" s="8" t="s">
        <v>77</v>
      </c>
      <c r="G10" s="8" t="s">
        <v>146</v>
      </c>
      <c r="H10" s="8" t="s">
        <v>147</v>
      </c>
      <c r="I10" s="10">
        <v>208800</v>
      </c>
      <c r="J10" s="10">
        <v>208800</v>
      </c>
      <c r="K10" s="10">
        <v>208800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180</v>
      </c>
      <c r="B11" s="8" t="s">
        <v>181</v>
      </c>
      <c r="C11" s="9" t="s">
        <v>117</v>
      </c>
      <c r="D11" s="8" t="s">
        <v>57</v>
      </c>
      <c r="E11" s="8" t="s">
        <v>76</v>
      </c>
      <c r="F11" s="8" t="s">
        <v>77</v>
      </c>
      <c r="G11" s="8" t="s">
        <v>182</v>
      </c>
      <c r="H11" s="8" t="s">
        <v>183</v>
      </c>
      <c r="I11" s="10">
        <v>10000</v>
      </c>
      <c r="J11" s="10">
        <v>10000</v>
      </c>
      <c r="K11" s="10">
        <v>10000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180</v>
      </c>
      <c r="B12" s="8" t="s">
        <v>181</v>
      </c>
      <c r="C12" s="9" t="s">
        <v>117</v>
      </c>
      <c r="D12" s="8" t="s">
        <v>57</v>
      </c>
      <c r="E12" s="8" t="s">
        <v>76</v>
      </c>
      <c r="F12" s="8" t="s">
        <v>77</v>
      </c>
      <c r="G12" s="8" t="s">
        <v>184</v>
      </c>
      <c r="H12" s="8" t="s">
        <v>185</v>
      </c>
      <c r="I12" s="10">
        <v>2000</v>
      </c>
      <c r="J12" s="10">
        <v>2000</v>
      </c>
      <c r="K12" s="10">
        <v>2000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180</v>
      </c>
      <c r="B13" s="8" t="s">
        <v>181</v>
      </c>
      <c r="C13" s="9" t="s">
        <v>117</v>
      </c>
      <c r="D13" s="8" t="s">
        <v>57</v>
      </c>
      <c r="E13" s="8" t="s">
        <v>76</v>
      </c>
      <c r="F13" s="8" t="s">
        <v>77</v>
      </c>
      <c r="G13" s="8" t="s">
        <v>186</v>
      </c>
      <c r="H13" s="8" t="s">
        <v>187</v>
      </c>
      <c r="I13" s="10">
        <v>50000</v>
      </c>
      <c r="J13" s="10">
        <v>50000</v>
      </c>
      <c r="K13" s="10">
        <v>50000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180</v>
      </c>
      <c r="B14" s="8" t="s">
        <v>181</v>
      </c>
      <c r="C14" s="9" t="s">
        <v>117</v>
      </c>
      <c r="D14" s="8" t="s">
        <v>57</v>
      </c>
      <c r="E14" s="8" t="s">
        <v>76</v>
      </c>
      <c r="F14" s="8" t="s">
        <v>77</v>
      </c>
      <c r="G14" s="8" t="s">
        <v>188</v>
      </c>
      <c r="H14" s="8" t="s">
        <v>189</v>
      </c>
      <c r="I14" s="10">
        <v>5000</v>
      </c>
      <c r="J14" s="10">
        <v>5000</v>
      </c>
      <c r="K14" s="10">
        <v>5000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180</v>
      </c>
      <c r="B15" s="8" t="s">
        <v>181</v>
      </c>
      <c r="C15" s="9" t="s">
        <v>117</v>
      </c>
      <c r="D15" s="8" t="s">
        <v>57</v>
      </c>
      <c r="E15" s="8" t="s">
        <v>76</v>
      </c>
      <c r="F15" s="8" t="s">
        <v>77</v>
      </c>
      <c r="G15" s="8" t="s">
        <v>190</v>
      </c>
      <c r="H15" s="8" t="s">
        <v>191</v>
      </c>
      <c r="I15" s="10">
        <v>5000</v>
      </c>
      <c r="J15" s="10">
        <v>5000</v>
      </c>
      <c r="K15" s="10">
        <v>5000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180</v>
      </c>
      <c r="B16" s="8" t="s">
        <v>181</v>
      </c>
      <c r="C16" s="9" t="s">
        <v>117</v>
      </c>
      <c r="D16" s="8" t="s">
        <v>57</v>
      </c>
      <c r="E16" s="8" t="s">
        <v>76</v>
      </c>
      <c r="F16" s="8" t="s">
        <v>77</v>
      </c>
      <c r="G16" s="8" t="s">
        <v>192</v>
      </c>
      <c r="H16" s="8" t="s">
        <v>193</v>
      </c>
      <c r="I16" s="10">
        <v>100000</v>
      </c>
      <c r="J16" s="10">
        <v>100000</v>
      </c>
      <c r="K16" s="10">
        <v>100000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180</v>
      </c>
      <c r="B17" s="8" t="s">
        <v>181</v>
      </c>
      <c r="C17" s="9" t="s">
        <v>117</v>
      </c>
      <c r="D17" s="8" t="s">
        <v>57</v>
      </c>
      <c r="E17" s="8" t="s">
        <v>76</v>
      </c>
      <c r="F17" s="8" t="s">
        <v>77</v>
      </c>
      <c r="G17" s="8" t="s">
        <v>194</v>
      </c>
      <c r="H17" s="8" t="s">
        <v>195</v>
      </c>
      <c r="I17" s="10">
        <v>50000</v>
      </c>
      <c r="J17" s="10">
        <v>50000</v>
      </c>
      <c r="K17" s="10">
        <v>50000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180</v>
      </c>
      <c r="B18" s="8" t="s">
        <v>181</v>
      </c>
      <c r="C18" s="9" t="s">
        <v>117</v>
      </c>
      <c r="D18" s="8" t="s">
        <v>57</v>
      </c>
      <c r="E18" s="8" t="s">
        <v>76</v>
      </c>
      <c r="F18" s="8" t="s">
        <v>77</v>
      </c>
      <c r="G18" s="8" t="s">
        <v>196</v>
      </c>
      <c r="H18" s="8" t="s">
        <v>197</v>
      </c>
      <c r="I18" s="10">
        <v>24500</v>
      </c>
      <c r="J18" s="10">
        <v>24500</v>
      </c>
      <c r="K18" s="10">
        <v>24500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180</v>
      </c>
      <c r="B19" s="8" t="s">
        <v>181</v>
      </c>
      <c r="C19" s="9" t="s">
        <v>117</v>
      </c>
      <c r="D19" s="8" t="s">
        <v>57</v>
      </c>
      <c r="E19" s="8" t="s">
        <v>76</v>
      </c>
      <c r="F19" s="8" t="s">
        <v>77</v>
      </c>
      <c r="G19" s="8" t="s">
        <v>198</v>
      </c>
      <c r="H19" s="8" t="s">
        <v>199</v>
      </c>
      <c r="I19" s="10">
        <v>44700</v>
      </c>
      <c r="J19" s="10">
        <v>44700</v>
      </c>
      <c r="K19" s="10">
        <v>44700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22"/>
      <c r="B20" s="22"/>
      <c r="C20" s="9" t="s">
        <v>200</v>
      </c>
      <c r="D20" s="22"/>
      <c r="E20" s="22"/>
      <c r="F20" s="22"/>
      <c r="G20" s="22"/>
      <c r="H20" s="22"/>
      <c r="I20" s="10">
        <v>240000</v>
      </c>
      <c r="J20" s="10">
        <v>240000</v>
      </c>
      <c r="K20" s="10">
        <v>240000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180</v>
      </c>
      <c r="B21" s="8" t="s">
        <v>201</v>
      </c>
      <c r="C21" s="9" t="s">
        <v>200</v>
      </c>
      <c r="D21" s="8" t="s">
        <v>57</v>
      </c>
      <c r="E21" s="8" t="s">
        <v>76</v>
      </c>
      <c r="F21" s="8" t="s">
        <v>77</v>
      </c>
      <c r="G21" s="8" t="s">
        <v>202</v>
      </c>
      <c r="H21" s="8" t="s">
        <v>203</v>
      </c>
      <c r="I21" s="10">
        <v>240000</v>
      </c>
      <c r="J21" s="10">
        <v>240000</v>
      </c>
      <c r="K21" s="10">
        <v>240000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22"/>
      <c r="B22" s="22"/>
      <c r="C22" s="9" t="s">
        <v>204</v>
      </c>
      <c r="D22" s="22"/>
      <c r="E22" s="22"/>
      <c r="F22" s="22"/>
      <c r="G22" s="22"/>
      <c r="H22" s="22"/>
      <c r="I22" s="10">
        <v>200000</v>
      </c>
      <c r="J22" s="10"/>
      <c r="K22" s="10"/>
      <c r="L22" s="10"/>
      <c r="M22" s="10"/>
      <c r="N22" s="10"/>
      <c r="O22" s="10"/>
      <c r="P22" s="22"/>
      <c r="Q22" s="10"/>
      <c r="R22" s="10">
        <v>200000</v>
      </c>
      <c r="S22" s="10"/>
      <c r="T22" s="10"/>
      <c r="U22" s="10"/>
      <c r="V22" s="10"/>
      <c r="W22" s="10">
        <v>200000</v>
      </c>
    </row>
    <row r="23" ht="18.75" customHeight="1" spans="1:23">
      <c r="A23" s="8" t="s">
        <v>180</v>
      </c>
      <c r="B23" s="8" t="s">
        <v>205</v>
      </c>
      <c r="C23" s="9" t="s">
        <v>204</v>
      </c>
      <c r="D23" s="8" t="s">
        <v>57</v>
      </c>
      <c r="E23" s="8" t="s">
        <v>76</v>
      </c>
      <c r="F23" s="8" t="s">
        <v>77</v>
      </c>
      <c r="G23" s="8" t="s">
        <v>146</v>
      </c>
      <c r="H23" s="8" t="s">
        <v>147</v>
      </c>
      <c r="I23" s="10">
        <v>18400</v>
      </c>
      <c r="J23" s="10"/>
      <c r="K23" s="10"/>
      <c r="L23" s="10"/>
      <c r="M23" s="10"/>
      <c r="N23" s="10"/>
      <c r="O23" s="10"/>
      <c r="P23" s="22"/>
      <c r="Q23" s="10"/>
      <c r="R23" s="10">
        <v>18400</v>
      </c>
      <c r="S23" s="10"/>
      <c r="T23" s="10"/>
      <c r="U23" s="10"/>
      <c r="V23" s="10"/>
      <c r="W23" s="10">
        <v>18400</v>
      </c>
    </row>
    <row r="24" ht="18.75" customHeight="1" spans="1:23">
      <c r="A24" s="8" t="s">
        <v>180</v>
      </c>
      <c r="B24" s="8" t="s">
        <v>205</v>
      </c>
      <c r="C24" s="9" t="s">
        <v>204</v>
      </c>
      <c r="D24" s="8" t="s">
        <v>57</v>
      </c>
      <c r="E24" s="8" t="s">
        <v>76</v>
      </c>
      <c r="F24" s="8" t="s">
        <v>77</v>
      </c>
      <c r="G24" s="8" t="s">
        <v>146</v>
      </c>
      <c r="H24" s="8" t="s">
        <v>147</v>
      </c>
      <c r="I24" s="10">
        <v>10000</v>
      </c>
      <c r="J24" s="10"/>
      <c r="K24" s="10"/>
      <c r="L24" s="10"/>
      <c r="M24" s="10"/>
      <c r="N24" s="10"/>
      <c r="O24" s="10"/>
      <c r="P24" s="22"/>
      <c r="Q24" s="10"/>
      <c r="R24" s="10">
        <v>10000</v>
      </c>
      <c r="S24" s="10"/>
      <c r="T24" s="10"/>
      <c r="U24" s="10"/>
      <c r="V24" s="10"/>
      <c r="W24" s="10">
        <v>10000</v>
      </c>
    </row>
    <row r="25" ht="18.75" customHeight="1" spans="1:23">
      <c r="A25" s="8" t="s">
        <v>180</v>
      </c>
      <c r="B25" s="8" t="s">
        <v>205</v>
      </c>
      <c r="C25" s="9" t="s">
        <v>204</v>
      </c>
      <c r="D25" s="8" t="s">
        <v>57</v>
      </c>
      <c r="E25" s="8" t="s">
        <v>76</v>
      </c>
      <c r="F25" s="8" t="s">
        <v>77</v>
      </c>
      <c r="G25" s="8" t="s">
        <v>184</v>
      </c>
      <c r="H25" s="8" t="s">
        <v>185</v>
      </c>
      <c r="I25" s="10">
        <v>2000</v>
      </c>
      <c r="J25" s="10"/>
      <c r="K25" s="10"/>
      <c r="L25" s="10"/>
      <c r="M25" s="10"/>
      <c r="N25" s="10"/>
      <c r="O25" s="10"/>
      <c r="P25" s="22"/>
      <c r="Q25" s="10"/>
      <c r="R25" s="10">
        <v>2000</v>
      </c>
      <c r="S25" s="10"/>
      <c r="T25" s="10"/>
      <c r="U25" s="10"/>
      <c r="V25" s="10"/>
      <c r="W25" s="10">
        <v>2000</v>
      </c>
    </row>
    <row r="26" ht="18.75" customHeight="1" spans="1:23">
      <c r="A26" s="8" t="s">
        <v>180</v>
      </c>
      <c r="B26" s="8" t="s">
        <v>205</v>
      </c>
      <c r="C26" s="9" t="s">
        <v>204</v>
      </c>
      <c r="D26" s="8" t="s">
        <v>57</v>
      </c>
      <c r="E26" s="8" t="s">
        <v>76</v>
      </c>
      <c r="F26" s="8" t="s">
        <v>77</v>
      </c>
      <c r="G26" s="8" t="s">
        <v>206</v>
      </c>
      <c r="H26" s="8" t="s">
        <v>207</v>
      </c>
      <c r="I26" s="10">
        <v>25600</v>
      </c>
      <c r="J26" s="10"/>
      <c r="K26" s="10"/>
      <c r="L26" s="10"/>
      <c r="M26" s="10"/>
      <c r="N26" s="10"/>
      <c r="O26" s="10"/>
      <c r="P26" s="22"/>
      <c r="Q26" s="10"/>
      <c r="R26" s="10">
        <v>25600</v>
      </c>
      <c r="S26" s="10"/>
      <c r="T26" s="10"/>
      <c r="U26" s="10"/>
      <c r="V26" s="10"/>
      <c r="W26" s="10">
        <v>25600</v>
      </c>
    </row>
    <row r="27" ht="18.75" customHeight="1" spans="1:23">
      <c r="A27" s="8" t="s">
        <v>180</v>
      </c>
      <c r="B27" s="8" t="s">
        <v>205</v>
      </c>
      <c r="C27" s="9" t="s">
        <v>204</v>
      </c>
      <c r="D27" s="8" t="s">
        <v>57</v>
      </c>
      <c r="E27" s="8" t="s">
        <v>76</v>
      </c>
      <c r="F27" s="8" t="s">
        <v>77</v>
      </c>
      <c r="G27" s="8" t="s">
        <v>202</v>
      </c>
      <c r="H27" s="8" t="s">
        <v>203</v>
      </c>
      <c r="I27" s="10">
        <v>144000</v>
      </c>
      <c r="J27" s="10"/>
      <c r="K27" s="10"/>
      <c r="L27" s="10"/>
      <c r="M27" s="10"/>
      <c r="N27" s="10"/>
      <c r="O27" s="10"/>
      <c r="P27" s="22"/>
      <c r="Q27" s="10"/>
      <c r="R27" s="10">
        <v>144000</v>
      </c>
      <c r="S27" s="10"/>
      <c r="T27" s="10"/>
      <c r="U27" s="10"/>
      <c r="V27" s="10"/>
      <c r="W27" s="10">
        <v>144000</v>
      </c>
    </row>
    <row r="28" ht="18.75" customHeight="1" spans="1:23">
      <c r="A28" s="22"/>
      <c r="B28" s="22"/>
      <c r="C28" s="9" t="s">
        <v>208</v>
      </c>
      <c r="D28" s="22"/>
      <c r="E28" s="22"/>
      <c r="F28" s="22"/>
      <c r="G28" s="22"/>
      <c r="H28" s="22"/>
      <c r="I28" s="10">
        <v>61100</v>
      </c>
      <c r="J28" s="10"/>
      <c r="K28" s="10"/>
      <c r="L28" s="10"/>
      <c r="M28" s="10"/>
      <c r="N28" s="10"/>
      <c r="O28" s="10"/>
      <c r="P28" s="22"/>
      <c r="Q28" s="10"/>
      <c r="R28" s="10">
        <v>61100</v>
      </c>
      <c r="S28" s="10"/>
      <c r="T28" s="10"/>
      <c r="U28" s="10"/>
      <c r="V28" s="10"/>
      <c r="W28" s="10">
        <v>61100</v>
      </c>
    </row>
    <row r="29" ht="18.75" customHeight="1" spans="1:23">
      <c r="A29" s="8" t="s">
        <v>209</v>
      </c>
      <c r="B29" s="8" t="s">
        <v>210</v>
      </c>
      <c r="C29" s="9" t="s">
        <v>208</v>
      </c>
      <c r="D29" s="8" t="s">
        <v>57</v>
      </c>
      <c r="E29" s="8" t="s">
        <v>76</v>
      </c>
      <c r="F29" s="8" t="s">
        <v>77</v>
      </c>
      <c r="G29" s="8" t="s">
        <v>206</v>
      </c>
      <c r="H29" s="8" t="s">
        <v>207</v>
      </c>
      <c r="I29" s="10">
        <v>61100</v>
      </c>
      <c r="J29" s="10"/>
      <c r="K29" s="10"/>
      <c r="L29" s="10"/>
      <c r="M29" s="10"/>
      <c r="N29" s="10"/>
      <c r="O29" s="10"/>
      <c r="P29" s="22"/>
      <c r="Q29" s="10"/>
      <c r="R29" s="10">
        <v>61100</v>
      </c>
      <c r="S29" s="10"/>
      <c r="T29" s="10"/>
      <c r="U29" s="10"/>
      <c r="V29" s="10"/>
      <c r="W29" s="10">
        <v>61100</v>
      </c>
    </row>
    <row r="30" ht="18.75" customHeight="1" spans="1:23">
      <c r="A30" s="11" t="s">
        <v>33</v>
      </c>
      <c r="B30" s="11"/>
      <c r="C30" s="11"/>
      <c r="D30" s="11"/>
      <c r="E30" s="11"/>
      <c r="F30" s="11"/>
      <c r="G30" s="11"/>
      <c r="H30" s="11"/>
      <c r="I30" s="10">
        <v>1001100</v>
      </c>
      <c r="J30" s="10">
        <v>740000</v>
      </c>
      <c r="K30" s="10">
        <v>740000</v>
      </c>
      <c r="L30" s="10"/>
      <c r="M30" s="10"/>
      <c r="N30" s="10"/>
      <c r="O30" s="10"/>
      <c r="P30" s="10"/>
      <c r="Q30" s="10"/>
      <c r="R30" s="10">
        <v>261100</v>
      </c>
      <c r="S30" s="10"/>
      <c r="T30" s="10"/>
      <c r="U30" s="10"/>
      <c r="V30" s="10"/>
      <c r="W30" s="10">
        <v>261100</v>
      </c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0"/>
  <sheetViews>
    <sheetView showZeros="0" topLeftCell="D26" workbookViewId="0">
      <selection activeCell="J39" sqref="J39"/>
    </sheetView>
  </sheetViews>
  <sheetFormatPr defaultColWidth="8.85" defaultRowHeight="15" customHeight="1"/>
  <cols>
    <col min="1" max="1" width="26.875" customWidth="1"/>
    <col min="2" max="2" width="58.87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41.375" customWidth="1"/>
  </cols>
  <sheetData>
    <row r="1" customHeight="1" spans="1:10">
      <c r="A1" s="19" t="s">
        <v>211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212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213</v>
      </c>
      <c r="B4" s="31" t="s">
        <v>214</v>
      </c>
      <c r="C4" s="31" t="s">
        <v>215</v>
      </c>
      <c r="D4" s="31" t="s">
        <v>216</v>
      </c>
      <c r="E4" s="31" t="s">
        <v>217</v>
      </c>
      <c r="F4" s="31" t="s">
        <v>218</v>
      </c>
      <c r="G4" s="31" t="s">
        <v>219</v>
      </c>
      <c r="H4" s="31" t="s">
        <v>220</v>
      </c>
      <c r="I4" s="31" t="s">
        <v>221</v>
      </c>
      <c r="J4" s="31" t="s">
        <v>222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57</v>
      </c>
      <c r="B7" s="22"/>
      <c r="C7" s="22"/>
      <c r="E7" s="39"/>
      <c r="F7" s="39"/>
      <c r="G7" s="39"/>
      <c r="H7" s="39"/>
      <c r="I7" s="39"/>
      <c r="J7" s="39"/>
    </row>
    <row r="8" ht="162" customHeight="1" spans="1:10">
      <c r="A8" s="49" t="s">
        <v>200</v>
      </c>
      <c r="B8" s="50" t="s">
        <v>223</v>
      </c>
      <c r="C8" s="23"/>
      <c r="D8" s="23"/>
      <c r="E8" s="39"/>
      <c r="F8" s="39"/>
      <c r="G8" s="39"/>
      <c r="H8" s="39"/>
      <c r="I8" s="39"/>
      <c r="J8" s="39"/>
    </row>
    <row r="9" ht="20.25" customHeight="1" spans="1:10">
      <c r="A9" s="22"/>
      <c r="B9" s="22"/>
      <c r="C9" s="22" t="s">
        <v>224</v>
      </c>
      <c r="D9" s="51" t="s">
        <v>225</v>
      </c>
      <c r="E9" s="52" t="s">
        <v>226</v>
      </c>
      <c r="F9" s="40" t="s">
        <v>227</v>
      </c>
      <c r="G9" s="23" t="s">
        <v>228</v>
      </c>
      <c r="H9" s="40" t="s">
        <v>229</v>
      </c>
      <c r="I9" s="40" t="s">
        <v>230</v>
      </c>
      <c r="J9" s="52" t="s">
        <v>231</v>
      </c>
    </row>
    <row r="10" ht="20.25" customHeight="1" spans="1:10">
      <c r="A10" s="22"/>
      <c r="B10" s="22"/>
      <c r="C10" s="22" t="s">
        <v>224</v>
      </c>
      <c r="D10" s="51" t="s">
        <v>232</v>
      </c>
      <c r="E10" s="52" t="s">
        <v>233</v>
      </c>
      <c r="F10" s="40" t="s">
        <v>234</v>
      </c>
      <c r="G10" s="23" t="s">
        <v>235</v>
      </c>
      <c r="H10" s="40" t="s">
        <v>236</v>
      </c>
      <c r="I10" s="40" t="s">
        <v>230</v>
      </c>
      <c r="J10" s="52" t="s">
        <v>237</v>
      </c>
    </row>
    <row r="11" ht="20.25" customHeight="1" spans="1:10">
      <c r="A11" s="22"/>
      <c r="B11" s="22"/>
      <c r="C11" s="22" t="s">
        <v>224</v>
      </c>
      <c r="D11" s="51" t="s">
        <v>238</v>
      </c>
      <c r="E11" s="52" t="s">
        <v>239</v>
      </c>
      <c r="F11" s="40" t="s">
        <v>240</v>
      </c>
      <c r="G11" s="23" t="s">
        <v>241</v>
      </c>
      <c r="H11" s="40" t="s">
        <v>242</v>
      </c>
      <c r="I11" s="40" t="s">
        <v>230</v>
      </c>
      <c r="J11" s="52" t="s">
        <v>243</v>
      </c>
    </row>
    <row r="12" ht="20.25" customHeight="1" spans="1:10">
      <c r="A12" s="22"/>
      <c r="B12" s="22"/>
      <c r="C12" s="22" t="s">
        <v>244</v>
      </c>
      <c r="D12" s="51" t="s">
        <v>245</v>
      </c>
      <c r="E12" s="52" t="s">
        <v>246</v>
      </c>
      <c r="F12" s="40" t="s">
        <v>240</v>
      </c>
      <c r="G12" s="23" t="s">
        <v>247</v>
      </c>
      <c r="H12" s="40" t="s">
        <v>236</v>
      </c>
      <c r="I12" s="40" t="s">
        <v>230</v>
      </c>
      <c r="J12" s="52" t="s">
        <v>248</v>
      </c>
    </row>
    <row r="13" ht="26" customHeight="1" spans="1:10">
      <c r="A13" s="22"/>
      <c r="B13" s="22"/>
      <c r="C13" s="22" t="s">
        <v>244</v>
      </c>
      <c r="D13" s="51" t="s">
        <v>249</v>
      </c>
      <c r="E13" s="52" t="s">
        <v>250</v>
      </c>
      <c r="F13" s="40" t="s">
        <v>234</v>
      </c>
      <c r="G13" s="23" t="s">
        <v>247</v>
      </c>
      <c r="H13" s="40" t="s">
        <v>236</v>
      </c>
      <c r="I13" s="40" t="s">
        <v>230</v>
      </c>
      <c r="J13" s="52" t="s">
        <v>251</v>
      </c>
    </row>
    <row r="14" ht="20.25" customHeight="1" spans="1:10">
      <c r="A14" s="22"/>
      <c r="B14" s="22"/>
      <c r="C14" s="22" t="s">
        <v>244</v>
      </c>
      <c r="D14" s="51" t="s">
        <v>249</v>
      </c>
      <c r="E14" s="52" t="s">
        <v>252</v>
      </c>
      <c r="F14" s="40" t="s">
        <v>227</v>
      </c>
      <c r="G14" s="23" t="s">
        <v>253</v>
      </c>
      <c r="H14" s="40" t="s">
        <v>236</v>
      </c>
      <c r="I14" s="40" t="s">
        <v>230</v>
      </c>
      <c r="J14" s="52" t="s">
        <v>254</v>
      </c>
    </row>
    <row r="15" ht="20.25" customHeight="1" spans="1:10">
      <c r="A15" s="22"/>
      <c r="B15" s="22"/>
      <c r="C15" s="22" t="s">
        <v>255</v>
      </c>
      <c r="D15" s="51" t="s">
        <v>256</v>
      </c>
      <c r="E15" s="52" t="s">
        <v>257</v>
      </c>
      <c r="F15" s="40" t="s">
        <v>234</v>
      </c>
      <c r="G15" s="23" t="s">
        <v>258</v>
      </c>
      <c r="H15" s="40" t="s">
        <v>236</v>
      </c>
      <c r="I15" s="40" t="s">
        <v>230</v>
      </c>
      <c r="J15" s="52" t="s">
        <v>259</v>
      </c>
    </row>
    <row r="16" ht="104" customHeight="1" spans="1:10">
      <c r="A16" s="49" t="s">
        <v>204</v>
      </c>
      <c r="B16" s="50" t="s">
        <v>260</v>
      </c>
      <c r="C16" s="22"/>
      <c r="D16" s="22"/>
      <c r="E16" s="22"/>
      <c r="F16" s="22"/>
      <c r="G16" s="22"/>
      <c r="H16" s="22"/>
      <c r="I16" s="22"/>
      <c r="J16" s="22"/>
    </row>
    <row r="17" ht="20.25" customHeight="1" spans="1:10">
      <c r="A17" s="22"/>
      <c r="B17" s="22"/>
      <c r="C17" s="22" t="s">
        <v>224</v>
      </c>
      <c r="D17" s="51" t="s">
        <v>225</v>
      </c>
      <c r="E17" s="52" t="s">
        <v>261</v>
      </c>
      <c r="F17" s="40" t="s">
        <v>227</v>
      </c>
      <c r="G17" s="23" t="s">
        <v>228</v>
      </c>
      <c r="H17" s="40" t="s">
        <v>229</v>
      </c>
      <c r="I17" s="40" t="s">
        <v>230</v>
      </c>
      <c r="J17" s="52" t="s">
        <v>262</v>
      </c>
    </row>
    <row r="18" ht="20.25" customHeight="1" spans="1:10">
      <c r="A18" s="22"/>
      <c r="B18" s="22"/>
      <c r="C18" s="22" t="s">
        <v>224</v>
      </c>
      <c r="D18" s="51" t="s">
        <v>225</v>
      </c>
      <c r="E18" s="52" t="s">
        <v>263</v>
      </c>
      <c r="F18" s="40" t="s">
        <v>227</v>
      </c>
      <c r="G18" s="23" t="s">
        <v>228</v>
      </c>
      <c r="H18" s="40" t="s">
        <v>264</v>
      </c>
      <c r="I18" s="40" t="s">
        <v>230</v>
      </c>
      <c r="J18" s="52" t="s">
        <v>265</v>
      </c>
    </row>
    <row r="19" ht="20.25" customHeight="1" spans="1:10">
      <c r="A19" s="22"/>
      <c r="B19" s="22"/>
      <c r="C19" s="22" t="s">
        <v>224</v>
      </c>
      <c r="D19" s="51" t="s">
        <v>232</v>
      </c>
      <c r="E19" s="52" t="s">
        <v>266</v>
      </c>
      <c r="F19" s="40" t="s">
        <v>234</v>
      </c>
      <c r="G19" s="23" t="s">
        <v>235</v>
      </c>
      <c r="H19" s="40" t="s">
        <v>236</v>
      </c>
      <c r="I19" s="40" t="s">
        <v>230</v>
      </c>
      <c r="J19" s="52" t="s">
        <v>267</v>
      </c>
    </row>
    <row r="20" ht="20.25" customHeight="1" spans="1:10">
      <c r="A20" s="22"/>
      <c r="B20" s="22"/>
      <c r="C20" s="22" t="s">
        <v>224</v>
      </c>
      <c r="D20" s="51" t="s">
        <v>238</v>
      </c>
      <c r="E20" s="52" t="s">
        <v>268</v>
      </c>
      <c r="F20" s="40" t="s">
        <v>269</v>
      </c>
      <c r="G20" s="23" t="s">
        <v>247</v>
      </c>
      <c r="H20" s="40" t="s">
        <v>270</v>
      </c>
      <c r="I20" s="40" t="s">
        <v>230</v>
      </c>
      <c r="J20" s="52" t="s">
        <v>271</v>
      </c>
    </row>
    <row r="21" ht="20.25" customHeight="1" spans="1:10">
      <c r="A21" s="22"/>
      <c r="B21" s="22"/>
      <c r="C21" s="22" t="s">
        <v>244</v>
      </c>
      <c r="D21" s="51" t="s">
        <v>245</v>
      </c>
      <c r="E21" s="52" t="s">
        <v>272</v>
      </c>
      <c r="F21" s="40" t="s">
        <v>234</v>
      </c>
      <c r="G21" s="23" t="s">
        <v>273</v>
      </c>
      <c r="H21" s="40" t="s">
        <v>236</v>
      </c>
      <c r="I21" s="40" t="s">
        <v>230</v>
      </c>
      <c r="J21" s="52" t="s">
        <v>274</v>
      </c>
    </row>
    <row r="22" ht="20.25" customHeight="1" spans="1:10">
      <c r="A22" s="22"/>
      <c r="B22" s="22"/>
      <c r="C22" s="22" t="s">
        <v>244</v>
      </c>
      <c r="D22" s="51" t="s">
        <v>245</v>
      </c>
      <c r="E22" s="52" t="s">
        <v>275</v>
      </c>
      <c r="F22" s="40" t="s">
        <v>227</v>
      </c>
      <c r="G22" s="23" t="s">
        <v>276</v>
      </c>
      <c r="H22" s="40"/>
      <c r="I22" s="40" t="s">
        <v>277</v>
      </c>
      <c r="J22" s="52" t="s">
        <v>278</v>
      </c>
    </row>
    <row r="23" ht="20.25" customHeight="1" spans="1:10">
      <c r="A23" s="22"/>
      <c r="B23" s="22"/>
      <c r="C23" s="22" t="s">
        <v>255</v>
      </c>
      <c r="D23" s="51" t="s">
        <v>256</v>
      </c>
      <c r="E23" s="52" t="s">
        <v>279</v>
      </c>
      <c r="F23" s="40" t="s">
        <v>234</v>
      </c>
      <c r="G23" s="23" t="s">
        <v>258</v>
      </c>
      <c r="H23" s="40" t="s">
        <v>236</v>
      </c>
      <c r="I23" s="40" t="s">
        <v>230</v>
      </c>
      <c r="J23" s="52" t="s">
        <v>280</v>
      </c>
    </row>
    <row r="24" ht="148" customHeight="1" spans="1:10">
      <c r="A24" s="49" t="s">
        <v>117</v>
      </c>
      <c r="B24" s="50" t="s">
        <v>281</v>
      </c>
      <c r="C24" s="22"/>
      <c r="D24" s="22"/>
      <c r="E24" s="22"/>
      <c r="F24" s="22"/>
      <c r="G24" s="22"/>
      <c r="H24" s="22"/>
      <c r="I24" s="22"/>
      <c r="J24" s="22"/>
    </row>
    <row r="25" ht="20.25" customHeight="1" spans="1:10">
      <c r="A25" s="22"/>
      <c r="B25" s="22"/>
      <c r="C25" s="22" t="s">
        <v>224</v>
      </c>
      <c r="D25" s="51" t="s">
        <v>225</v>
      </c>
      <c r="E25" s="52" t="s">
        <v>282</v>
      </c>
      <c r="F25" s="40" t="s">
        <v>227</v>
      </c>
      <c r="G25" s="23" t="s">
        <v>228</v>
      </c>
      <c r="H25" s="40" t="s">
        <v>229</v>
      </c>
      <c r="I25" s="40" t="s">
        <v>230</v>
      </c>
      <c r="J25" s="52" t="s">
        <v>283</v>
      </c>
    </row>
    <row r="26" ht="20.25" customHeight="1" spans="1:10">
      <c r="A26" s="22"/>
      <c r="B26" s="22"/>
      <c r="C26" s="22" t="s">
        <v>224</v>
      </c>
      <c r="D26" s="51" t="s">
        <v>225</v>
      </c>
      <c r="E26" s="52" t="s">
        <v>284</v>
      </c>
      <c r="F26" s="40" t="s">
        <v>269</v>
      </c>
      <c r="G26" s="23" t="s">
        <v>285</v>
      </c>
      <c r="H26" s="40" t="s">
        <v>286</v>
      </c>
      <c r="I26" s="40" t="s">
        <v>230</v>
      </c>
      <c r="J26" s="52" t="s">
        <v>287</v>
      </c>
    </row>
    <row r="27" ht="20.25" customHeight="1" spans="1:10">
      <c r="A27" s="22"/>
      <c r="B27" s="22"/>
      <c r="C27" s="22" t="s">
        <v>224</v>
      </c>
      <c r="D27" s="51" t="s">
        <v>232</v>
      </c>
      <c r="E27" s="52" t="s">
        <v>288</v>
      </c>
      <c r="F27" s="40" t="s">
        <v>234</v>
      </c>
      <c r="G27" s="23" t="s">
        <v>247</v>
      </c>
      <c r="H27" s="40" t="s">
        <v>236</v>
      </c>
      <c r="I27" s="40" t="s">
        <v>230</v>
      </c>
      <c r="J27" s="52" t="s">
        <v>289</v>
      </c>
    </row>
    <row r="28" ht="20.25" customHeight="1" spans="1:10">
      <c r="A28" s="22"/>
      <c r="B28" s="22"/>
      <c r="C28" s="22" t="s">
        <v>224</v>
      </c>
      <c r="D28" s="51" t="s">
        <v>238</v>
      </c>
      <c r="E28" s="52" t="s">
        <v>290</v>
      </c>
      <c r="F28" s="40" t="s">
        <v>240</v>
      </c>
      <c r="G28" s="23" t="s">
        <v>247</v>
      </c>
      <c r="H28" s="40" t="s">
        <v>242</v>
      </c>
      <c r="I28" s="40" t="s">
        <v>230</v>
      </c>
      <c r="J28" s="52" t="s">
        <v>291</v>
      </c>
    </row>
    <row r="29" ht="20.25" customHeight="1" spans="1:10">
      <c r="A29" s="22"/>
      <c r="B29" s="22"/>
      <c r="C29" s="22" t="s">
        <v>244</v>
      </c>
      <c r="D29" s="51" t="s">
        <v>245</v>
      </c>
      <c r="E29" s="52" t="s">
        <v>292</v>
      </c>
      <c r="F29" s="40" t="s">
        <v>234</v>
      </c>
      <c r="G29" s="23" t="s">
        <v>258</v>
      </c>
      <c r="H29" s="40" t="s">
        <v>236</v>
      </c>
      <c r="I29" s="40" t="s">
        <v>230</v>
      </c>
      <c r="J29" s="52" t="s">
        <v>293</v>
      </c>
    </row>
    <row r="30" ht="20.25" customHeight="1" spans="1:10">
      <c r="A30" s="22"/>
      <c r="B30" s="22"/>
      <c r="C30" s="22" t="s">
        <v>255</v>
      </c>
      <c r="D30" s="51" t="s">
        <v>256</v>
      </c>
      <c r="E30" s="52" t="s">
        <v>256</v>
      </c>
      <c r="F30" s="40" t="s">
        <v>234</v>
      </c>
      <c r="G30" s="23" t="s">
        <v>258</v>
      </c>
      <c r="H30" s="40" t="s">
        <v>236</v>
      </c>
      <c r="I30" s="40" t="s">
        <v>230</v>
      </c>
      <c r="J30" s="52" t="s">
        <v>294</v>
      </c>
    </row>
    <row r="31" ht="20.25" customHeight="1" spans="1:10">
      <c r="A31" s="22"/>
      <c r="B31" s="22"/>
      <c r="C31" s="22" t="s">
        <v>295</v>
      </c>
      <c r="D31" s="51" t="s">
        <v>296</v>
      </c>
      <c r="E31" s="52" t="s">
        <v>297</v>
      </c>
      <c r="F31" s="40" t="s">
        <v>240</v>
      </c>
      <c r="G31" s="23" t="s">
        <v>298</v>
      </c>
      <c r="H31" s="40" t="s">
        <v>299</v>
      </c>
      <c r="I31" s="40" t="s">
        <v>230</v>
      </c>
      <c r="J31" s="52" t="s">
        <v>300</v>
      </c>
    </row>
    <row r="32" ht="213" customHeight="1" spans="1:10">
      <c r="A32" s="49" t="s">
        <v>208</v>
      </c>
      <c r="B32" s="22" t="s">
        <v>301</v>
      </c>
      <c r="C32" s="22"/>
      <c r="D32" s="22"/>
      <c r="E32" s="22"/>
      <c r="F32" s="22"/>
      <c r="G32" s="22"/>
      <c r="H32" s="22"/>
      <c r="I32" s="22"/>
      <c r="J32" s="22"/>
    </row>
    <row r="33" ht="20.25" customHeight="1" spans="1:10">
      <c r="A33" s="22"/>
      <c r="B33" s="22"/>
      <c r="C33" s="22" t="s">
        <v>224</v>
      </c>
      <c r="D33" s="51" t="s">
        <v>225</v>
      </c>
      <c r="E33" s="52" t="s">
        <v>302</v>
      </c>
      <c r="F33" s="40" t="s">
        <v>240</v>
      </c>
      <c r="G33" s="23" t="s">
        <v>54</v>
      </c>
      <c r="H33" s="40" t="s">
        <v>303</v>
      </c>
      <c r="I33" s="40" t="s">
        <v>230</v>
      </c>
      <c r="J33" s="52" t="s">
        <v>304</v>
      </c>
    </row>
    <row r="34" ht="20.25" customHeight="1" spans="1:10">
      <c r="A34" s="22"/>
      <c r="B34" s="22"/>
      <c r="C34" s="22" t="s">
        <v>224</v>
      </c>
      <c r="D34" s="51" t="s">
        <v>225</v>
      </c>
      <c r="E34" s="52" t="s">
        <v>305</v>
      </c>
      <c r="F34" s="40" t="s">
        <v>234</v>
      </c>
      <c r="G34" s="23" t="s">
        <v>306</v>
      </c>
      <c r="H34" s="40" t="s">
        <v>270</v>
      </c>
      <c r="I34" s="40" t="s">
        <v>230</v>
      </c>
      <c r="J34" s="52" t="s">
        <v>307</v>
      </c>
    </row>
    <row r="35" ht="20.25" customHeight="1" spans="1:10">
      <c r="A35" s="22"/>
      <c r="B35" s="22"/>
      <c r="C35" s="22" t="s">
        <v>224</v>
      </c>
      <c r="D35" s="51" t="s">
        <v>225</v>
      </c>
      <c r="E35" s="52" t="s">
        <v>308</v>
      </c>
      <c r="F35" s="40" t="s">
        <v>234</v>
      </c>
      <c r="G35" s="23" t="s">
        <v>258</v>
      </c>
      <c r="H35" s="40" t="s">
        <v>229</v>
      </c>
      <c r="I35" s="40" t="s">
        <v>230</v>
      </c>
      <c r="J35" s="52" t="s">
        <v>309</v>
      </c>
    </row>
    <row r="36" ht="26" customHeight="1" spans="1:10">
      <c r="A36" s="22"/>
      <c r="B36" s="22"/>
      <c r="C36" s="22" t="s">
        <v>224</v>
      </c>
      <c r="D36" s="51" t="s">
        <v>232</v>
      </c>
      <c r="E36" s="52" t="s">
        <v>310</v>
      </c>
      <c r="F36" s="40" t="s">
        <v>227</v>
      </c>
      <c r="G36" s="23" t="s">
        <v>253</v>
      </c>
      <c r="H36" s="40" t="s">
        <v>236</v>
      </c>
      <c r="I36" s="40" t="s">
        <v>230</v>
      </c>
      <c r="J36" s="52" t="s">
        <v>311</v>
      </c>
    </row>
    <row r="37" ht="26" customHeight="1" spans="1:10">
      <c r="A37" s="22"/>
      <c r="B37" s="22"/>
      <c r="C37" s="22" t="s">
        <v>224</v>
      </c>
      <c r="D37" s="51" t="s">
        <v>232</v>
      </c>
      <c r="E37" s="52" t="s">
        <v>312</v>
      </c>
      <c r="F37" s="40" t="s">
        <v>227</v>
      </c>
      <c r="G37" s="23" t="s">
        <v>253</v>
      </c>
      <c r="H37" s="40" t="s">
        <v>236</v>
      </c>
      <c r="I37" s="40" t="s">
        <v>230</v>
      </c>
      <c r="J37" s="52" t="s">
        <v>313</v>
      </c>
    </row>
    <row r="38" ht="26" customHeight="1" spans="1:10">
      <c r="A38" s="22"/>
      <c r="B38" s="22"/>
      <c r="C38" s="22" t="s">
        <v>244</v>
      </c>
      <c r="D38" s="51" t="s">
        <v>249</v>
      </c>
      <c r="E38" s="52" t="s">
        <v>314</v>
      </c>
      <c r="F38" s="40" t="s">
        <v>234</v>
      </c>
      <c r="G38" s="23" t="s">
        <v>315</v>
      </c>
      <c r="H38" s="40" t="s">
        <v>236</v>
      </c>
      <c r="I38" s="40" t="s">
        <v>230</v>
      </c>
      <c r="J38" s="52" t="s">
        <v>251</v>
      </c>
    </row>
    <row r="39" ht="20.25" customHeight="1" spans="1:10">
      <c r="A39" s="22"/>
      <c r="B39" s="22"/>
      <c r="C39" s="22" t="s">
        <v>255</v>
      </c>
      <c r="D39" s="51" t="s">
        <v>256</v>
      </c>
      <c r="E39" s="52" t="s">
        <v>316</v>
      </c>
      <c r="F39" s="40" t="s">
        <v>234</v>
      </c>
      <c r="G39" s="23" t="s">
        <v>247</v>
      </c>
      <c r="H39" s="40" t="s">
        <v>236</v>
      </c>
      <c r="I39" s="40" t="s">
        <v>230</v>
      </c>
      <c r="J39" s="52" t="s">
        <v>317</v>
      </c>
    </row>
    <row r="40" ht="20.25" customHeight="1" spans="1:10">
      <c r="A40" s="22"/>
      <c r="B40" s="22"/>
      <c r="C40" s="22" t="s">
        <v>295</v>
      </c>
      <c r="D40" s="51" t="s">
        <v>296</v>
      </c>
      <c r="E40" s="52" t="s">
        <v>318</v>
      </c>
      <c r="F40" s="40" t="s">
        <v>240</v>
      </c>
      <c r="G40" s="23" t="s">
        <v>258</v>
      </c>
      <c r="H40" s="40" t="s">
        <v>236</v>
      </c>
      <c r="I40" s="40" t="s">
        <v>230</v>
      </c>
      <c r="J40" s="52" t="s">
        <v>319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杨新明</cp:lastModifiedBy>
  <dcterms:created xsi:type="dcterms:W3CDTF">2026-03-09T09:53:00Z</dcterms:created>
  <dcterms:modified xsi:type="dcterms:W3CDTF">2026-03-10T00:42:23Z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9FBC643CBB054C87A0FD94B4D71F64CA_12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