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900" firstSheet="8"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<sst xmlns="http://schemas.openxmlformats.org/spreadsheetml/2006/main" count="1827" uniqueCount="612">
  <si>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</si>
  <si>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</si>
  <si>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</si>
  <si>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</si>
  <si>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</si>
  <si>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</si>
  <si>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</si>
  <si>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</si>
  <si>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</si>
  <si>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</si>
  <si>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</si>
  <si>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</si>
  <si>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</si>
  <si>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五、其他支出</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</si>
  <si>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</si>
  <si>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</si>
  <si>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</si>
  <si>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</si>
  <si>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</si>
  <si>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</si>
  <si>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</si>
  <si>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</si>
  <si>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</si>
  <si>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</si>
  <si>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</si>
  <si>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</si>
  <si>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</si>
  <si>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</si>
  <si>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</si>
  <si>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</si>
  <si>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</si>
  <si>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</si>
  <si>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</si>
  <si>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</si>
  <si>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</si>
  <si>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</si>
  <si>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</si>
  <si>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</si>
  <si>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</si>
  <si>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</si>
  <si>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</si>
  <si>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</si>
  <si>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</si>
  <si>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</si>
  <si>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</si>
  <si>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</si>
  <si>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</si>
  <si>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</si>
  <si>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</si>
  <si>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</si>
  <si>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</si>
  <si>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</si>
  <si>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</si>
  <si>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</si>
  <si>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</si>
  <si>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</si>
  <si>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105004</t>
  </si>
  <si>
    <t>新平彝族傣族自治县第一中学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</si>
  <si>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</si>
  <si>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</si>
  <si>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</si>
  <si>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</si>
  <si>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</si>
  <si>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</si>
  <si>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</si>
  <si>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</si>
  <si>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</si>
  <si>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</si>
  <si>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</si>
  <si>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</si>
  <si>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</si>
  <si>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</si>
  <si>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</si>
  <si>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</si>
  <si>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</si>
  <si>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</si>
  <si>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2050203</t>
  </si>
  <si>
    <t>初中教育</t>
  </si>
  <si>
    <t>2050204</t>
  </si>
  <si>
    <t>高中教育</t>
  </si>
  <si>
    <t>2050299</t>
  </si>
  <si>
    <t>其他普通教育支出</t>
  </si>
  <si>
    <t>20507</t>
  </si>
  <si>
    <t>特殊教育</t>
  </si>
  <si>
    <t>2050701</t>
  </si>
  <si>
    <t>特殊学校教育</t>
  </si>
  <si>
    <t>2050799</t>
  </si>
  <si>
    <t>其他特殊教育支出</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</si>
  <si>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</si>
  <si>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</si>
  <si>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</si>
  <si>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</si>
  <si>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</si>
  <si>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</si>
  <si>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</si>
  <si>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</si>
  <si>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</si>
  <si>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</si>
  <si>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</si>
  <si>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</si>
  <si>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</si>
  <si>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</si>
  <si>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</si>
  <si>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</si>
  <si>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</si>
  <si>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</si>
  <si>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</si>
  <si>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</si>
  <si>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</si>
  <si>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</si>
  <si>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</si>
  <si>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</si>
  <si>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</si>
  <si>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</si>
  <si>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</si>
  <si>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</si>
  <si>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</si>
  <si>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</si>
  <si>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</si>
  <si>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</si>
  <si>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彩票公益金安排的支出</t>
  </si>
  <si>
    <t>用于体育事业的彩票公益金支出</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</si>
  <si>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</si>
  <si>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</si>
  <si>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</si>
  <si>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</si>
  <si>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</si>
  <si>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</si>
  <si>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</si>
  <si>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</si>
  <si>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</si>
  <si>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</si>
  <si>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（四）住房保障支出</t>
  </si>
  <si>
    <t>（五） 其他支出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</si>
  <si>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</si>
  <si>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</si>
  <si>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</si>
  <si>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</si>
  <si>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</si>
  <si>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</si>
  <si>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</si>
  <si>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</si>
  <si>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</si>
  <si>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</si>
  <si>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</si>
  <si>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</si>
  <si>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</si>
  <si>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</si>
  <si>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</si>
  <si>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</si>
  <si>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</si>
  <si>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</si>
  <si>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</si>
  <si>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</si>
  <si>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</si>
  <si>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</si>
  <si>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</si>
  <si>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</si>
  <si>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</si>
  <si>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</si>
  <si>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</si>
  <si>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</si>
  <si>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</si>
  <si>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</si>
  <si>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</si>
  <si>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</si>
  <si>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</si>
  <si>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</si>
  <si>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530427210000000015516</t>
  </si>
  <si>
    <t>事业人员工资支出</t>
  </si>
  <si>
    <t>30101</t>
  </si>
  <si>
    <t>基本工资</t>
  </si>
  <si>
    <t>30102</t>
  </si>
  <si>
    <t>津贴补贴</t>
  </si>
  <si>
    <t>30107</t>
  </si>
  <si>
    <t>绩效工资</t>
  </si>
  <si>
    <t>530427210000000015517</t>
  </si>
  <si>
    <t>社会保障缴费</t>
  </si>
  <si>
    <t>30112</t>
  </si>
  <si>
    <t>其他社会保障缴费</t>
  </si>
  <si>
    <t>30108</t>
  </si>
  <si>
    <t>机关事业单位基本养老保险缴费</t>
  </si>
  <si>
    <t>30110</t>
  </si>
  <si>
    <t>职工基本医疗保险缴费</t>
  </si>
  <si>
    <t>30111</t>
  </si>
  <si>
    <t>公务员医疗补助缴费</t>
  </si>
  <si>
    <t>530427210000000015518</t>
  </si>
  <si>
    <t>30113</t>
  </si>
  <si>
    <t>530427210000000015521</t>
  </si>
  <si>
    <t>公车购置及运维费</t>
  </si>
  <si>
    <t>30231</t>
  </si>
  <si>
    <t>公务用车运行维护费</t>
  </si>
  <si>
    <t>530427210000000015523</t>
  </si>
  <si>
    <t>工会经费</t>
  </si>
  <si>
    <t>30228</t>
  </si>
  <si>
    <t>530427210000000015524</t>
  </si>
  <si>
    <t>一般公用经费</t>
  </si>
  <si>
    <t>31002</t>
  </si>
  <si>
    <t>办公设备购置</t>
  </si>
  <si>
    <t>530427231100001447896</t>
  </si>
  <si>
    <t>奖励性绩效工资(地方)</t>
  </si>
  <si>
    <t>530427231100001447903</t>
  </si>
  <si>
    <t>退休干部公用经费</t>
  </si>
  <si>
    <t>30299</t>
  </si>
  <si>
    <t>其他商品和服务支出</t>
  </si>
  <si>
    <t>预算05-1表</t>
  </si>
  <si>
    <t>2026年部门项目支出预算表</t>
  </si>
  <si>
    <t>项目分类</t>
  </si>
  <si>
    <t>项目单位</t>
  </si>
  <si>
    <t>经济科目编码</t>
  </si>
  <si>
    <t>本年拨款</t>
  </si>
  <si>
    <t>其中：本次下达</t>
  </si>
  <si>
    <t>（非税）公用经费</t>
  </si>
  <si>
    <t>313 事业发展类</t>
  </si>
  <si>
    <t>530427251100003613510</t>
  </si>
  <si>
    <t>安保服务资金</t>
  </si>
  <si>
    <t>530427241100002719978</t>
  </si>
  <si>
    <t>30227</t>
  </si>
  <si>
    <t>委托业务费</t>
  </si>
  <si>
    <t>城乡义务教育公用（欠拨）经费</t>
  </si>
  <si>
    <t>312 民生类</t>
  </si>
  <si>
    <t>530427261100005145350</t>
  </si>
  <si>
    <t>30202</t>
  </si>
  <si>
    <t>印刷费</t>
  </si>
  <si>
    <t>30201</t>
  </si>
  <si>
    <t>办公费</t>
  </si>
  <si>
    <t>城乡义务教育公用经费</t>
  </si>
  <si>
    <t>530427221100000263889</t>
  </si>
  <si>
    <t>30206</t>
  </si>
  <si>
    <t>电费</t>
  </si>
  <si>
    <t>30211</t>
  </si>
  <si>
    <t>差旅费</t>
  </si>
  <si>
    <t>机关事业单位职工及军人抚恤补助资金</t>
  </si>
  <si>
    <t>530427231100001350598</t>
  </si>
  <si>
    <t>30305</t>
  </si>
  <si>
    <t>生活补助</t>
  </si>
  <si>
    <t>教育发展质量优秀集体奖资金</t>
  </si>
  <si>
    <t>530427261100005057737</t>
  </si>
  <si>
    <t>30309</t>
  </si>
  <si>
    <t>奖励金</t>
  </si>
  <si>
    <t>普通高中“三免一补”补助专项经费</t>
  </si>
  <si>
    <t>530427241100002323756</t>
  </si>
  <si>
    <t>30308</t>
  </si>
  <si>
    <t>助学金</t>
  </si>
  <si>
    <t>普通高中公用经费</t>
  </si>
  <si>
    <t>530427231100001245276</t>
  </si>
  <si>
    <t>30205</t>
  </si>
  <si>
    <t>水费</t>
  </si>
  <si>
    <t>30207</t>
  </si>
  <si>
    <t>邮电费</t>
  </si>
  <si>
    <t>30213</t>
  </si>
  <si>
    <t>维修（护）费</t>
  </si>
  <si>
    <t>30216</t>
  </si>
  <si>
    <t>培训费</t>
  </si>
  <si>
    <t>30217</t>
  </si>
  <si>
    <t>30218</t>
  </si>
  <si>
    <t>专用材料费</t>
  </si>
  <si>
    <t>30226</t>
  </si>
  <si>
    <t>劳务费</t>
  </si>
  <si>
    <t>普通高中国家助学金经费</t>
  </si>
  <si>
    <t>530427210000000018399</t>
  </si>
  <si>
    <t>普通高中建档立卡贫困户学生免学杂费资金</t>
  </si>
  <si>
    <t>530427231100001229095</t>
  </si>
  <si>
    <t>普通高中脱贫家庭经济困难学生生活补助资金</t>
  </si>
  <si>
    <t>311 专项业务类</t>
  </si>
  <si>
    <t>530427221100000697510</t>
  </si>
  <si>
    <t>学生营养膳食补助资金</t>
  </si>
  <si>
    <t>530427211100000127358</t>
  </si>
  <si>
    <t>义务教育家庭经济困难学生生活补助资金</t>
  </si>
  <si>
    <t>530427221100000270650</t>
  </si>
  <si>
    <t>玉溪仙福（集团）捐赠新平一中“仙福”奖学专项资金</t>
  </si>
  <si>
    <t>530427241100002674829</t>
  </si>
  <si>
    <t>530427221100000933826</t>
  </si>
  <si>
    <t>体育项目传统特色学校专项经费</t>
  </si>
  <si>
    <t>311 专业业务类</t>
  </si>
  <si>
    <t>专用设备购置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</si>
  <si>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</si>
  <si>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</si>
  <si>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</si>
  <si>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</si>
  <si>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</si>
  <si>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</si>
  <si>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</si>
  <si>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</si>
  <si>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</si>
  <si>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</si>
  <si>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</si>
  <si>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</si>
  <si>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根据《玉溪市财政局玉溪市教育体育局关于转发义务教育公用经费管理办法的通知》要求，为保障我校义务教育阶段教育教学活动正常开展，特将年度绩效目标计划如下：
1.保障基础运行，服务教育教学。严格执行国家生均公用经费标准，确保办公、水电、印刷、差旅等日常教学支出有效落实，保障930名在校学生（含寄宿生785人、非寄宿生143人及随班就读残疾学生2人）的教育教学活动正常开展，维护学校全年教学秩序稳定。
2.改善办学条件，推动资源优化。通过办公设备购置、校园设施维修等投入，提升教学硬件水平，实现新购设备验收合格率不低于90%，逐步优化办学资源配置，支持学校规模扩大与质量提升协同发展。
3.强化师资建设，支撑课程改革。落实教师培训与教研经费，组织不少于62人次培训活动，确保培训合格率不低于90%，助力建设“政治坚定、业务精湛、育人有力”的教师队伍，推进新课程改革与科研兴校战略实施。
4.规范资金管理，提升使用效能。坚持“专款专用、程序规范、绩效导向”原则，强化预算执行与过程监督，确保预算执行率达到80%以上，形成“投入—改善—发展”良性机制，为学校中长期发展提供可持续保障。</t>
  </si>
  <si>
    <t>产出指标</t>
  </si>
  <si>
    <t>数量指标</t>
  </si>
  <si>
    <t>培训参加人次</t>
  </si>
  <si>
    <t>&gt;=</t>
  </si>
  <si>
    <t>62</t>
  </si>
  <si>
    <t>人次</t>
  </si>
  <si>
    <t>定量指标</t>
  </si>
  <si>
    <t>1.组织开展各类培训的人次；2.根据参与培训人数核定。</t>
  </si>
  <si>
    <t>受益学生数</t>
  </si>
  <si>
    <t>930</t>
  </si>
  <si>
    <t>人</t>
  </si>
  <si>
    <t>1.反映初中部在校学生人数；2.由初中部在校学生数核定。</t>
  </si>
  <si>
    <t>质量指标</t>
  </si>
  <si>
    <t>办公设备购置验收合格率</t>
  </si>
  <si>
    <t>=</t>
  </si>
  <si>
    <t>90</t>
  </si>
  <si>
    <t>%</t>
  </si>
  <si>
    <t>1.反映设备购置质量情况；2.（验收合格数/实际验收总数）*100%</t>
  </si>
  <si>
    <t>效益指标</t>
  </si>
  <si>
    <t>社会效益</t>
  </si>
  <si>
    <t>日常教学保障完成率</t>
  </si>
  <si>
    <t>保障学校基本办公印刷用电等需求，确保教学秩序正常运转；(实际完成支付的办公印刷电费等金额 / 预算安排的办公印刷电费等总额）乘以100%</t>
  </si>
  <si>
    <t>满意度指标</t>
  </si>
  <si>
    <t>服务对象满意度</t>
  </si>
  <si>
    <t>使用人员满意度</t>
  </si>
  <si>
    <t>85</t>
  </si>
  <si>
    <t>反映服务对象对购置设备的整体满意情况。
使用人员满意度=（对购置设备满意的人数/问卷调查人数）*100%。</t>
  </si>
  <si>
    <t>成本指标</t>
  </si>
  <si>
    <t>经济成本指标</t>
  </si>
  <si>
    <t>寄宿制公用经费补助标准</t>
  </si>
  <si>
    <t>&lt;=</t>
  </si>
  <si>
    <t>1240</t>
  </si>
  <si>
    <t>元/学年</t>
  </si>
  <si>
    <t>1.反映寄宿制公用经费补助标准；2.根据定额标准。</t>
  </si>
  <si>
    <t>残疾学生公用经费补助标准</t>
  </si>
  <si>
    <t>7000</t>
  </si>
  <si>
    <t>元/人</t>
  </si>
  <si>
    <t>预算执行率</t>
  </si>
  <si>
    <t>80</t>
  </si>
  <si>
    <t>1.衡量总预算资金的执行效率和计划完成度；2.（项目实际总支出 / 项目年度总预算） * 100%</t>
  </si>
  <si>
    <t>根据《财政部 教育部关于深入实施农村义务教育学生营养改善计划的通知》，旨在解决农村义务教育阶段学生营养保障不足的问题，为确保项目总体目标的实现，现制定本年度具体绩效目标如下：
（一）产出目标
数量目标：保障全校930名义务教育阶段学生享受营养膳食补助，确保政策覆盖无遗漏；按教学日历完成全年200天供吃饭任务。
质量目标：全年不发生食品安全责任事故，确保学生饮食安全；补助资金发放准确率达到100.00%，实现精准资助。
质量目标：资金发放准确率100.00%，确保资金发放准确。                                                                                                                                                                                                                      质量目标：符合食品卫生安全标准要求100.00%，反映营养膳食符合食品安全标准合格。                                                                                                                                                                       （二）成本目标
严格执行每生每天5元的补助标准，确保专款专用；本年度营养膳食补助资金预算总额930,000.00元，计划提高年度预算执行率及资金使用效益。
（三）效益目标
通过持续的营养改善，家庭膳食负担有效减轻；加强政策宣传，使师生和家长的政策知晓率达到95%以上。
我校将确保学校的正常运行，确保资金930,000.00元按时、足额到位，并督促学校按规定使用。明确了该项资金的支出范围，确保了资金规范使用，督促学校加强管理，提高了资金使用效益；做好了该项政策的宣传、咨询等工作。年终汇总上报该项目工作执行情况，并组织实施相关的绩效评价。</t>
  </si>
  <si>
    <t>供餐天数</t>
  </si>
  <si>
    <t>200</t>
  </si>
  <si>
    <t>天</t>
  </si>
  <si>
    <t>1.反映按政策要求提供营养餐的总天数，春、秋季学期各100天；2.由在校学生上课天数确定。</t>
  </si>
  <si>
    <t>受益学生人数</t>
  </si>
  <si>
    <t>1.反映项目覆盖的学生规模；2.由初中部在校学生数核定。</t>
  </si>
  <si>
    <t>符合食品卫生安全标准要求</t>
  </si>
  <si>
    <t>100</t>
  </si>
  <si>
    <t>1.反映营养膳食符合食品安全标准合格；2.食品检验证明。</t>
  </si>
  <si>
    <t>食品安全事故数</t>
  </si>
  <si>
    <t>0</t>
  </si>
  <si>
    <t>次/年</t>
  </si>
  <si>
    <t>1.反映供餐质量与安全水平；2.食品安全检查记录。</t>
  </si>
  <si>
    <t>资金发放准确率</t>
  </si>
  <si>
    <t>1.反映补助资金发放的精准程度；2.（实际发放学生人数/应发学生人数）×100%。</t>
  </si>
  <si>
    <t>家庭膳食负担减轻程度</t>
  </si>
  <si>
    <t>明显改善</t>
  </si>
  <si>
    <t>定性指标</t>
  </si>
  <si>
    <t>1.反映学生家长对经济负担减轻的主观感受和评价；2.膳食补助反馈。</t>
  </si>
  <si>
    <t>政策知晓率</t>
  </si>
  <si>
    <t>95</t>
  </si>
  <si>
    <t>1.反映师生对营养改善计划政策的了解程度；2.政策知晓率=（知晓政策的人数/被调查的总人数）*100%</t>
  </si>
  <si>
    <t>人均膳食补助成本</t>
  </si>
  <si>
    <t>元/天</t>
  </si>
  <si>
    <t>1.反映为每位学生提供一餐膳食的直接补助标准；2.定额补助标准（合同）</t>
  </si>
  <si>
    <t xml:space="preserve">    根据《新平彝族傣族自治县人民政府办公室关于印发新平县县级非税收入预算管理办法的通知》，为进一步规范非税收入的征收、使用和管理，认真履行非税收入收缴职能，按照非税收入“收支两条线”管理规定将收取的非税收入及时足额缴入国库或财政专户的管理要求，推进非税收入规范化、制度化管理，结合我校实际，预计收取学费、住宿费260.02万元；经校行政班子研究决定，学费、住宿费用于体艺馆、图书馆设备设施采购安装。</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</si>
  <si>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</si>
  <si>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</si>
  <si>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</si>
  <si>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</si>
  <si>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购置设备利用率</t>
  </si>
  <si>
    <t>反映设备利用情况。
设备利用率=（投入使用设备数/购置设备总数）*100%。</t>
  </si>
  <si>
    <t>时效指标</t>
  </si>
  <si>
    <t>设备部署及时率</t>
  </si>
  <si>
    <t>反映新购设备按时部署情况。
设备部署及时率=（及时部署设备数量/新购设备总数）*100%。</t>
  </si>
  <si>
    <t>可持续影响</t>
  </si>
  <si>
    <t>设备使用年限</t>
  </si>
  <si>
    <t>年</t>
  </si>
  <si>
    <t>反映新投入设备使用年限情况。</t>
  </si>
  <si>
    <t>反映资金计划或规范情况。预算执行率=（实际执行数/预算数）*100%</t>
  </si>
  <si>
    <t>根据《关于深化新时代教师队伍建设改革的实施方案》要求，为深化教师队伍建设改革、健全教师激励机制的具体举措，制定以下目标：
1.完成发放质量优秀集体奖项目资金315000.00元，其中完成发放新平县第一中学高考成绩优秀奖金200000.00元，涉及教师74人；完成发放新平县第一中学高考成绩优秀奖金115000.00元，涉及教师31人。
2.进一步培养高素质专业化教师队伍，调动广大教师和教育工作者教书育人的积极性，表扬优秀、树立典型，激发我校教师立德修身、敬业立学、教书育人的良好风貌，大力营造尊师重教的良好社会氛围。</t>
  </si>
  <si>
    <t>奖励集体数量</t>
  </si>
  <si>
    <t>个</t>
  </si>
  <si>
    <t>反映新平县第一中学质量优秀集体数。</t>
  </si>
  <si>
    <t>受奖励人数</t>
  </si>
  <si>
    <t>105</t>
  </si>
  <si>
    <t>反映奖励人员。</t>
  </si>
  <si>
    <t>奖励对象准确率</t>
  </si>
  <si>
    <t>反映奖励对象的准确情况。
奖励对象认定准确率=抽检符合标准的奖励对象数/抽检实际救助对象数*100%</t>
  </si>
  <si>
    <t>资金拨付及时率</t>
  </si>
  <si>
    <t>反映奖励金及时发放情况。</t>
  </si>
  <si>
    <t>中、高考重点上线率</t>
  </si>
  <si>
    <t>反映中、高考考试情况。</t>
  </si>
  <si>
    <t>获奖教师满意度</t>
  </si>
  <si>
    <t>反映获奖励对象的满意程度。
获奖励对象的满意度=调查中满意和较满意的获奖励人员数/调查总人数*100%</t>
  </si>
  <si>
    <t>奖励成本控制</t>
  </si>
  <si>
    <t>符合既定标准</t>
  </si>
  <si>
    <t>反映奖励标准符合规定</t>
  </si>
  <si>
    <t>根据《云南省教育厅等四部门关于调整优化学生资助政策推动脱贫攻坚成果巩固拓展同乡村振兴有效衔接的通知》要求，旨在每位学生不因贫失学。
目标1：落实普通高中学生资助政策，确保建档立卡学生就学权利，不让一个学生因家庭困难而失学。
目标2：根据《云南省教育厅等四部门关于调整优化学生资助政策推动脱贫攻坚成果巩固拓展同乡村振兴有效衔接的通知》，原普通高中建档立卡贫困学生生活费补助对象调整为“三类”（脱贫不稳定户、边缘易致贫户、突发严重困难户）农村低收入家庭学生；按每生每年2500元给予生活费补助；我校预计享受“三类”（脱贫不稳定户、边缘易致贫户、突发严重困难户）农村低收入家庭学生25人，全年补助金额6.25万元，按学期发放。普通高中脱贫家庭经济困难学生生活补助工作实施以来，得到学生和家长的普遍赞扬，社会效果非常好；激励了我校建档立卡户学生勤奋学习、努力进取、有效缓解贫困家庭的经济压力，为建档立卡户学生接受教育提供了必要的物质基础，有效地发挥了学生资助的帮贫助困功能等方面取得了较好的社会效益。</t>
  </si>
  <si>
    <t>资助政策宣传数</t>
  </si>
  <si>
    <t>次</t>
  </si>
  <si>
    <t>反映资助政策宣传情况</t>
  </si>
  <si>
    <t>补助人数</t>
  </si>
  <si>
    <t>25</t>
  </si>
  <si>
    <t>反映获补助人员。</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</si>
  <si>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</si>
  <si>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</si>
  <si>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</si>
  <si>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</si>
  <si>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减轻家庭困难学生经济负担</t>
  </si>
  <si>
    <t>有效缓解</t>
  </si>
  <si>
    <t>反映补助政策的宣传效果情况。
政策知晓率=调查中补助政策知晓人数/调查总人数*100%</t>
  </si>
  <si>
    <t>受助学生升学率</t>
  </si>
  <si>
    <t>反映受助学生升学情况，受助学生数/当年受助学生总数*100%。</t>
  </si>
  <si>
    <t>社会公众或服务对象满意度</t>
  </si>
  <si>
    <t>反映获补助受益对象的满意程度。</t>
  </si>
  <si>
    <t>根据云南玉溪仙福钢铁（集团）有限公司捐赠协议，为激励促进学生全面发展，形成良好竞争氛围，为保障项目总体目标的实现，现制定本年度具体绩效目标如下：
（一）精准奖励目标
确保400名品学兼优学生获得奖学金奖励，实现评选程序规范率100.00%，奖励标准达标率100.00%，奖学金发放及时率100%。
（二）激励效果目标
通过367,500.00元（其中本年度奖学金200,000.00元，上年结转167,500.00元）奖学金激励，使获奖学生成绩保持率达到85.00%以上，促进学生综合素质提升，在校内形成良好的学习竞争氛围。（
（三）规范管理目标
严格执行奖学金评选程序，预算执行率90%以上，建立完善的评选档案，实现奖学金评选发放全流程规范管理。
（四）育人实效目标
将奖学金评选与德育工作相结合，强化榜样示范作用，确保获奖学生满意度达到90%以上，奖学金覆盖率不低于80%。
（五）质量提升目标
完善奖学金动态评选机制，提升评选工作质量，支持学校优生培养和艺体特色教育发展，促进教育教学质量提升。</t>
  </si>
  <si>
    <t>预计奖励学生数</t>
  </si>
  <si>
    <t>400</t>
  </si>
  <si>
    <t>1.实际获得奖学金的学生总数；2.基准值，用于计算完成率：（实际人数 / 400） * 100%</t>
  </si>
  <si>
    <t>奖励金发放准确率</t>
  </si>
  <si>
    <t>1.反映奖学金发放准确程度；2.（发放准确的学生数 / 获奖总人数） * 100%</t>
  </si>
  <si>
    <t>奖励标准达标率</t>
  </si>
  <si>
    <t>&lt;</t>
  </si>
  <si>
    <t>1.按标准发放奖学金的比例；2.奖励标准达标率 = （按标准金额发放的学生人数 / 实际获得奖励的学生总人数） * 100%</t>
  </si>
  <si>
    <t>1.按规定时间发放奖学金的比例；2.发放及时率 = （按规定时间发放的次数 / 计划发放的总次数） * 100%</t>
  </si>
  <si>
    <t>促进学校可持续发展</t>
  </si>
  <si>
    <t>有效促进</t>
  </si>
  <si>
    <t>1.反映促进学校可持续发展情况；2.围绕学校发展情况填报。</t>
  </si>
  <si>
    <t>受益对象满意度</t>
  </si>
  <si>
    <t>98</t>
  </si>
  <si>
    <t>一等奖助学金</t>
  </si>
  <si>
    <t>500</t>
  </si>
  <si>
    <t>1.反映一等奖学金发放标准；2.单位定额成本。</t>
  </si>
  <si>
    <t>1.反映实际支出占预算的比例；2.预算执行率 = （实际支出金额 / 项目预算总金额） * 100%</t>
  </si>
  <si>
    <t>根据《玉溪市财政局玉溪市教育体育局关于转发义务教育公用经费管理办法的通知》要求，为保障我校义务教育阶段教育教学活动正常开展，特将年度绩效目标计划如下：
1.保障基础运行，服务教育教学。严格执行国家生均公用经费标准，确保办公、水电、印刷、差旅等日常教学支出有效落实，保障930名在校学生（含寄宿生785人、非寄宿生143人及随班就读残疾学生2人）的教育教学活动正常开展，维护学校全年教学秩序稳定。
2.改善办学条件，推动资源优化。通过办公设备购置、校园设施维修等投入，提升教学硬件水平，实现新购设备验收合格率不低于90%，逐步优化办学资源配置，支持学校规模扩大与质量提升协同发展。
3.强化师资建设，支撑课程改革。落实教师培训与教研经费，组织不少于62人次培训活动，确保培训合格率不低于90%，助力建设“政治坚定、业务精湛、育人有力”的教师队伍，推进新课程改革与科研兴校战略实施。
4.规范资金管理，提升使用效能。上年欠拨资金251,200.00元，坚持“专款专用、程序规范、绩效导向”原则，强化预算执行与过程监督，确保预算执行率达到80%以上，形成“投入—改善—发展”良性机制，为学校中长期发展提供可持续保障。</t>
  </si>
  <si>
    <t>公用经费保障人数</t>
  </si>
  <si>
    <t>反映公用经费保障部门（单位）正常运转的在职人数情况。在职人数主要指办公、会议、培训、差旅、水费、电费等公用经费中服务保障的人数。</t>
  </si>
  <si>
    <t>20</t>
  </si>
  <si>
    <t>公务用车数量</t>
  </si>
  <si>
    <t>1.0</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</si>
  <si>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</si>
  <si>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</si>
  <si>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</si>
  <si>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</si>
  <si>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</si>
  <si>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</si>
  <si>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</si>
  <si>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</si>
  <si>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</si>
  <si>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</si>
  <si>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</si>
  <si>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</si>
  <si>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 xml:space="preserve">    为进一步提高教育经费保障能力，确保学校各项教育教学工作顺利开展，根据新平县财政局新平县教育局 关于建立完善新平县普通高中生均拨款制度的通知》和《云南省人民政府办公厅关于印发云南省教育领域财政事权和支出责任划分改革实施方案的通知》要求：新平县第一中学普通高中生均公用经费的支出标准为不低于1500元/生.年,其中省级财政按1200元生.年给予补助，剩余部分由地方财政承担。我校预算普通高中生均公用经费2249人，预算资金337.35万元，其中：省级补助资金40.482万元、县级补助资金296.868万元，确保学校日常教育教学活动的正常开展，支持学生全面而有个性地发展，并提升教育教学质量。本项目的实施，将有效支持学校教育教学正常运转和质量提升，满足学校在人才培养、教学设备更新、信息化建设等方面的实际需求，助力学校重塑辉煌，打好高中质量翻身仗。通过科学合理的预算安排和绩效管理，确保资金安全、合规使用，提高资金使用效益，为普通高中教育高质量发展提供有力支撑。</t>
  </si>
  <si>
    <t>公用经费补助人数</t>
  </si>
  <si>
    <t>2249</t>
  </si>
  <si>
    <t>反映公用经费对应补助学生的覆盖情况。
公用经费=公用经费实际保障学生数*1500元/年.生。</t>
  </si>
  <si>
    <t>组织开展各类培训的人次。</t>
  </si>
  <si>
    <t>使用水</t>
  </si>
  <si>
    <t>124143</t>
  </si>
  <si>
    <t>立方米</t>
  </si>
  <si>
    <t>反映公用经费列支水费情况。</t>
  </si>
  <si>
    <t>使用电</t>
  </si>
  <si>
    <t>138364</t>
  </si>
  <si>
    <t>千瓦时</t>
  </si>
  <si>
    <t>反映公用经费列支电费情况。</t>
  </si>
  <si>
    <t>参训教师培训合格率</t>
  </si>
  <si>
    <t>参训教师培训合格率=教师培训合格数/参与培训教师数*100%
“合规”标准具体根据培训形式判断。</t>
  </si>
  <si>
    <t>学校日常运转</t>
  </si>
  <si>
    <t>有效保障</t>
  </si>
  <si>
    <t>反映项目实施对学校运转的影响。</t>
  </si>
  <si>
    <t>补助对象政策知晓率</t>
  </si>
  <si>
    <t>反映受助对象对义务教育学校公用经费政策知晓情况。</t>
  </si>
  <si>
    <t>教师专业素质能力</t>
  </si>
  <si>
    <t>得到提升</t>
  </si>
  <si>
    <t>反映项目的实施对教师专业化水平和综合素质提升的效果。</t>
  </si>
  <si>
    <t>培训人员满意度</t>
  </si>
  <si>
    <t>反映参训人员对培训内容、讲师授课、课程设置和培训效果等的满意度。
参训人员满意度=（对培训整体满意的参训人数/参训总人数）*100%</t>
  </si>
  <si>
    <t>根据关于提高城乡最低生活保障_特困人员救助供养孤儿基本生活保障标准的通知，为保障项目总体目标的实现，现制定本年度具体绩效目标如下：
（一）精准保障目标
确保8名遗属（其中城镇户口7人，农村户口1人）按标准获得生活补助，实现资格审核准确率100%，补助标准达标率100%，项目预算金额89,964.00元。
（二）规范管理目标
严格按城镇967元/月·人、农村728元/月·人标准执行，建立完整的补助发放档案，实现资金发放全流程规范管理。
（三）服务效能目标
通过精准发放补助，切实保障遗属基本生活，确保遗属生活保障率100.00%，维护校园和谐稳定，为教师队伍建设提供有力支撑。
（四）质量提升目标
完善补助对象动态管理机制，提升服务质量，确保相关工作符合现代学校治理要求，支持学校教育教学质量提升。</t>
  </si>
  <si>
    <t>遗属人员数</t>
  </si>
  <si>
    <t xml:space="preserve"> 反映实际享受补助的遗属人数，直接计。</t>
  </si>
  <si>
    <t>资格审核准确率</t>
  </si>
  <si>
    <t>补助对象符合政策条件的比例，准确率=(发放准确数 / 总人数) * 100%</t>
  </si>
  <si>
    <t>反映部门运转的情况</t>
  </si>
  <si>
    <t>遗属生活保障率</t>
  </si>
  <si>
    <t>1.补助对基本生活保障的程度；2.通过日常走访记录确定。</t>
  </si>
  <si>
    <t>城镇遗属补助标准</t>
  </si>
  <si>
    <t>967</t>
  </si>
  <si>
    <t>元/人*月</t>
  </si>
  <si>
    <t>反映城镇遗属补助标准；定额标准。</t>
  </si>
  <si>
    <t>城乡遗属补助标准</t>
  </si>
  <si>
    <t>728</t>
  </si>
  <si>
    <t>反映城乡遗属补助标准；定额标准。</t>
  </si>
  <si>
    <t>补助标准达标率</t>
  </si>
  <si>
    <t>1.按标准发放补助的比例；2.；2.补助标准达标率 = (按标准金额发放的人数 / 实际总人数) * 100%</t>
  </si>
  <si>
    <t>根据云南省财政厅 云南省教育厅 云南省人力资源和社会保障厅关于调整高中阶段国家奖助学金政策的通知，为确保每一位学生不会因贫失学。
目标1：积极做好建档立卡贫困户学生的认定，以“云南省精准扶贫大数据管理平台”为依据，定期与学生资助中心做好学生数据的对接、更新、核实，确保数据及时、准确。
目标2：根据《云南省普通高中国家助学金管理办法》及《关于印发玉溪市教育领域财政事权和支出责任划分改革实施方案的通知》要求；普通高中国家助学金的资助对象为具有正式注册学籍的普通高中在校生中的家庭经济困难学生。资助标准为平均每生每年2300元，我县分为两个档次：一等助学金2800元/人.年，二等助学金1800元/人.年，所需经费由中央、省、市、县按80:14:2.4:3.6的比例分担。我校计划资助人数463人，其中：一等182人，资助标准2800元，共计182人×2800元/人=509600.00元；二等281人，资助标准1800元，共计281人×1800元/人=505800.00元。预计所需资金1015400元，其中：中央需配套812320元，省级需配套142156元，市级需配套24369.6元，县级需配套36554.4元。此项目开展后有效保障在校学生中建档立卡贫困户、低保户、残疾学生、特供救助、大病返贫家庭子女、因灾返贫子女、困难职工子女、烈士军属子女等家庭经济困难子女有效完成了高中教育，得到受助学生及受助家长的高度好评。</t>
  </si>
  <si>
    <t>一等助学金人数</t>
  </si>
  <si>
    <t>182</t>
  </si>
  <si>
    <t>二等助学金人数</t>
  </si>
  <si>
    <t>281</t>
  </si>
  <si>
    <t>一等国家助学金补助标准</t>
  </si>
  <si>
    <t>1400</t>
  </si>
  <si>
    <t>元/学期</t>
  </si>
  <si>
    <t>反映国家助学金补助标准（资助政策文件）。</t>
  </si>
  <si>
    <t>二等国家助学金补助标准</t>
  </si>
  <si>
    <t>900</t>
  </si>
  <si>
    <t>反映学业完成率</t>
  </si>
  <si>
    <t>减轻家庭经济困难学生的生活负担</t>
  </si>
  <si>
    <t>反映项目实施是否有助于减轻经济困难学生家庭负担的情况。</t>
  </si>
  <si>
    <t>受益学生满意度</t>
  </si>
  <si>
    <t>反映受益学生对项目实施的过程、效果的满意程度。</t>
  </si>
  <si>
    <t>根据玉溪市委、玉溪市人民政府下发的《关于加快我市人口较少民族和贫困少数民族聚居区经济社会发展的意见》和玉溪市教育局文件《关于对人口较少民族聚居的284个村民小组的普通高中农村在校学生实行“三免一补”的通知》。为了解决我校普通高中家庭经济困难学生因经济原因无法继续高中阶段学习的问题，对人口较少民族聚居的284个村民小组的普通高中农村在校学生“三免一补”的补助。即：1.免学费：免费标准按发改委核定的普通高中学费收费标准执行；2.免住宿费：免费标准按发改委核定的普通高中住宿费收费标准执行；3.免教科书费：免除国家规定课程教科书书费（以各年级实际征订书发生额为准）；4.生活费补助费：补助标准为1500元。我校预计补助人数80人；计“三免一补”补助资金28.00万元，其中：免学费8.00万元、免住宿费1.28万元、免科书费6.72万元、生活费补助12.00万元。此项目实施以来，减轻困难家庭经济负担，确保孩子不因贫而失学，加快普及高中阶段教育，从制度上基本解决普通高中学生接受普通高中教育问题，优化教育结构；减轻了困难家庭的经济负担，提高了困难家庭消费水平，间接带动文化产业的经济发展；让孩子继续高中阶段的学习，提高学生素质，带动当地升学率的提升；加强学生环境保护意识。</t>
  </si>
  <si>
    <t>反映获补助人员、企业的数量情况，也适用补贴、资助等形式的补助。</t>
  </si>
  <si>
    <t>政策宣传次数</t>
  </si>
  <si>
    <t>反映补助政策的宣传力度情况。即通过门户网站、报刊、通信、电视、户外广告等对补助政策进行宣传的次数。</t>
  </si>
  <si>
    <t>保障学生完成学业情况</t>
  </si>
  <si>
    <t>促进</t>
  </si>
  <si>
    <t>根据《新平彝族傣族自治县人民政府关于新平县教育体育系统校园安保服务项目费用纳入县级财政保障的专题会议纪要》，本单位需采购安保服务一项，全年需资金总额183,600.00元。申请纳入年初预算。通过项目实施，进一步清理规范教育体育系统编外聘用人员，优化人员结构、强化人员管理，充分发挥人力资源使用效益。</t>
  </si>
  <si>
    <t>安保服务人员</t>
  </si>
  <si>
    <t>反映安保服务所需数量；直接计数，核对在岗人数。</t>
  </si>
  <si>
    <t>考核项目资金使用与预算安排的匹配程度，反映资金使用的计划性和规范性；(实际支出 / 预算总额) * 100%。</t>
  </si>
  <si>
    <t>服务发放及时率</t>
  </si>
  <si>
    <t>反映服务发放及时情况。</t>
  </si>
  <si>
    <t>优化人员结构</t>
  </si>
  <si>
    <t>有效优化</t>
  </si>
  <si>
    <t>反映优化人员结构、强化人员管理，充分发挥人力资源使用效益情况。</t>
  </si>
  <si>
    <t>重大安全责任事故发生次数</t>
  </si>
  <si>
    <t>1.反映重大安全责任事故次数；2.直接计数，目标为0。</t>
  </si>
  <si>
    <t>聘用单位满意度</t>
  </si>
  <si>
    <t>反映使用单位满意度情况。</t>
  </si>
  <si>
    <t>安保服务人员工资标准</t>
  </si>
  <si>
    <t>2550</t>
  </si>
  <si>
    <t>1.考核安保人员实际月工资是否符合合同标准；2.标准值，用于核算与合规检查。</t>
  </si>
  <si>
    <t>根据《财政部教育部关于下达城乡义务教育补助经费预算的通知》,解决家庭经济困难学生就学期间的生活压力，防止因贫失学辍学,有效落实项目总体目标，现制定本年度具体绩效目标如下：
（一）精准资助目标确保350名家庭经济困难学生（其中寄宿制320人，非寄宿制30人）获得生活补助，实现资助对象准确率100%，项目实施预算金额502,500.00元。
（二）教育保障目标通过生活补助发放，切实减轻受助学生家庭经济负担，确保因贫辍学率为零，保障所有困难学生平等接受义务教育的权利。
（三）育人实效目标将资助与育人相结合，开展感恩励志教育，促进受助学生全面发展，确保受助学生、家长满意。
（四）管理规范目标完善困难学生认定、资金发放和动态管理机制，建立规范的资助工作档案，实现资助工作全过程规范化、精细化管理。</t>
  </si>
  <si>
    <t>预计资助学生人数</t>
  </si>
  <si>
    <t>350</t>
  </si>
  <si>
    <t>1.反映寄宿学生预计享受家庭困难补助人数；2.由新平一中初中部项目预算表确定。</t>
  </si>
  <si>
    <t>资助对象准确率</t>
  </si>
  <si>
    <t>1.精准按照审定人员，根据补助对象，按照标准补助；2.（被准确资助的人数/上交困难补助的总人数）*100%</t>
  </si>
  <si>
    <t>1.精准按照审定人员，根据补助对象，按照标准补助；2.达标率=实际达标值/目标值×100%</t>
  </si>
  <si>
    <t>因贫辍学率</t>
  </si>
  <si>
    <t>1.反映因家庭经济困难导致辍学的学生比例；2.（因经济困难而辍学的学生人数/在校学生总数）*100%</t>
  </si>
  <si>
    <t>困难学生应助尽助率</t>
  </si>
  <si>
    <t>反映符合资助条件的家庭经济困难学生中获得资助的比例，目标值为100%。</t>
  </si>
  <si>
    <t>寄宿制补助标准</t>
  </si>
  <si>
    <t>1500</t>
  </si>
  <si>
    <t>1.反映寄宿制学生困难补助标准；2.定额标准。</t>
  </si>
  <si>
    <t>非寄宿制补助标准</t>
  </si>
  <si>
    <t>750</t>
  </si>
  <si>
    <t>1.反映非寄宿制学生困难补助标准；2.定额标准。</t>
  </si>
  <si>
    <t>根据《普通高中免学杂费暂行办法》，特制定以下目标
目标1：做好建档立卡等家庭经济困难学生（含非建档立卡的家庭经济困难残疾学生、农村低保家庭学生、农村特困救助供养学生）认定。
目标2：落实普通高中学生资助政策，免除普通高中建档立卡等家庭经济困难在校学生学费，确保建档立卡学生就学权利，不让一个学生因家庭困难而失学。
目标3：根据《玉溪市人民政府办公室关于印发玉溪市基本公共服务领域市以下共同财政事权和支出责任划分改革实施方案的通知》要求，我校普通高中建档立卡家庭经济困难学生免学杂费预计175人，根据秋季学期学生上交的建档立卡认定表、低保证、残疾证、特供救助等相关证明统计人数。普通高中建档立卡家庭经济困难学生免学杂费所需资金由中央、省、市、县按80:14：2.4:3.6的比例配套。中央配套14.00万元，省级配套2.45万元，市级配套0.42万元，县级配套0.631万元,合计17.50万元。普通高中建档立卡户等家庭经济困难学生免学杂费实施以来，得到学生和家长的普遍赞扬，社会效果非常好；激励了我校建档立卡户等家庭经济困难学生勤奋学习、努力进取、有效缓解贫困家庭的经济压力，为建档立卡户学生接受教育提供了必要的物质基础。</t>
  </si>
  <si>
    <t>170</t>
  </si>
  <si>
    <t>反映补助政策的宣传力度情况。即通过门户网站、报刊、通信、电视、户外广告、家长会等对补助政策进行宣传的次数。</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</si>
  <si>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</si>
  <si>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</si>
  <si>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</si>
  <si>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</si>
  <si>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</si>
  <si>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</si>
  <si>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</si>
  <si>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</si>
  <si>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</si>
  <si>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</si>
  <si>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</si>
  <si>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</si>
  <si>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</si>
  <si>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</si>
  <si>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</si>
  <si>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台式计算机</t>
  </si>
  <si>
    <t>套</t>
  </si>
  <si>
    <t>票据打印机</t>
  </si>
  <si>
    <t>台</t>
  </si>
  <si>
    <t>多功能一体机</t>
  </si>
  <si>
    <t>人脸识别考勤机</t>
  </si>
  <si>
    <t>空调</t>
  </si>
  <si>
    <t>复印纸</t>
  </si>
  <si>
    <t>件</t>
  </si>
  <si>
    <t>激光打印机</t>
  </si>
  <si>
    <t>冰箱</t>
  </si>
  <si>
    <t>公务用车保险费</t>
  </si>
  <si>
    <t>项</t>
  </si>
  <si>
    <t>公务用车加油</t>
  </si>
  <si>
    <t>公务用车维修、保养费</t>
  </si>
  <si>
    <t>预算08表</t>
  </si>
  <si>
    <t>2026年部门政府购买服务预算表</t>
  </si>
  <si>
    <t>政府购买服务项目</t>
  </si>
  <si>
    <t>政府购买服务目录</t>
  </si>
  <si>
    <t>政府购买服务指导性目录代码</t>
  </si>
  <si>
    <t>备注：本单位无此项预算，本表为空。</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</si>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</sst>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8">
    <font>
      <sz val="11"/>
      <color rgb="FF000000"/>
      <name val="宋体"/>
      <charset val="134"/>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9"/>
      <color theme="1"/>
      <name val="宋体"/>
      <charset val="134"/>
    </font>
    <font>
      <b/>
      <sz val="9"/>
      <name val="宋体"/>
      <charset val="134"/>
    </font>
    <font>
      <sz val="27"/>
      <name val="Times New Roman"/>
      <charset val="134"/>
    </font>
    <font>
      <sz val="9"/>
      <color rgb="FF000000"/>
      <name val="SimSun"/>
      <charset val="134"/>
    </font>
    <font>
      <sz val="10.5"/>
      <color rgb="FF000000"/>
      <name val="SimSun"/>
      <charset val="134"/>
    </font>
    <font>
      <b/>
      <sz val="11"/>
      <name val="宋体"/>
      <charset val="134"/>
    </font>
    <font>
      <sz val="9"/>
      <color rgb="FF000000"/>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176" fontId="2" fillId="0" borderId="0">
      <alignment horizontal="right" vertical="center"/>
    </xf>
    <xf numFmtId="49" fontId="2" fillId="0" borderId="0">
      <alignment horizontal="left" vertical="center" wrapText="1"/>
    </xf>
    <xf numFmtId="176" fontId="2" fillId="0" borderId="0">
      <alignment horizontal="right" vertical="center"/>
    </xf>
    <xf numFmtId="177" fontId="2" fillId="0" borderId="0">
      <alignment horizontal="right" vertical="center"/>
    </xf>
    <xf numFmtId="178" fontId="2" fillId="0" borderId="0">
      <alignment horizontal="right" vertical="center"/>
    </xf>
    <xf numFmtId="179" fontId="2" fillId="0" borderId="0">
      <alignment horizontal="right" vertical="center"/>
    </xf>
    <xf numFmtId="10" fontId="2" fillId="0" borderId="0">
      <alignment horizontal="right" vertical="center"/>
    </xf>
    <xf numFmtId="180" fontId="2" fillId="0" borderId="0">
      <alignment horizontal="right" vertical="center"/>
    </xf>
    <xf numFmtId="0" fontId="2" fillId="0" borderId="0">
      <alignment vertical="top"/>
      <protection locked="0"/>
    </xf>
  </cellStyleXfs>
  <cellXfs count="91">
    <xf numFmtId="0" fontId="0" fillId="0" borderId="0" xfId="0">
      <alignment vertical="top"/>
    </xf>
    <xf numFmtId="0" fontId="1" fillId="0" borderId="0" xfId="0" applyFont="1" applyFill="1" applyAlignment="1"/>
    <xf numFmtId="0" fontId="2" fillId="0" borderId="0" xfId="0" applyFont="1" applyFill="1" applyAlignment="1">
      <alignment horizontal="right" vertical="center"/>
    </xf>
    <xf numFmtId="0" fontId="3"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right"/>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176" fontId="2" fillId="0" borderId="1" xfId="51" applyNumberFormat="1" applyFill="1" applyBorder="1">
      <alignment horizontal="right" vertical="center"/>
    </xf>
    <xf numFmtId="0" fontId="2" fillId="0" borderId="1" xfId="0" applyFont="1" applyFill="1" applyBorder="1" applyAlignment="1">
      <alignment horizontal="center" vertical="center"/>
    </xf>
    <xf numFmtId="0" fontId="0" fillId="0" borderId="0" xfId="0" applyAlignment="1">
      <alignment horizontal="left" vertical="top"/>
    </xf>
    <xf numFmtId="49" fontId="2" fillId="0" borderId="0" xfId="50" applyNumberFormat="1" applyFill="1" applyBorder="1">
      <alignment horizontal="left" vertical="center" wrapText="1"/>
    </xf>
    <xf numFmtId="49" fontId="2" fillId="0" borderId="0" xfId="50" applyNumberFormat="1" applyFill="1" applyBorder="1" applyAlignment="1">
      <alignment horizontal="right" vertical="center" wrapText="1"/>
    </xf>
    <xf numFmtId="49" fontId="8" fillId="0" borderId="0" xfId="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2" fillId="0" borderId="1" xfId="50" applyNumberFormat="1" applyFill="1" applyBorder="1">
      <alignment horizontal="left" vertical="center" wrapText="1"/>
    </xf>
    <xf numFmtId="49" fontId="2" fillId="0" borderId="1" xfId="50" applyNumberFormat="1" applyFill="1" applyBorder="1" applyAlignment="1">
      <alignment horizontal="center" vertical="center" wrapText="1"/>
    </xf>
    <xf numFmtId="49" fontId="8" fillId="0" borderId="0" xfId="50" applyNumberFormat="1" applyFont="1" applyFill="1" applyBorder="1" applyAlignment="1">
      <alignment horizontal="center" vertical="center" wrapText="1"/>
    </xf>
    <xf numFmtId="0" fontId="9" fillId="0" borderId="0" xfId="0" applyFont="1" applyFill="1" applyBorder="1" applyAlignment="1">
      <alignment horizontal="center" vertical="center"/>
    </xf>
    <xf numFmtId="49" fontId="2" fillId="0" borderId="0" xfId="50" applyNumberForma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1" xfId="57" applyFont="1" applyFill="1" applyBorder="1" applyAlignment="1" applyProtection="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176" fontId="10" fillId="0" borderId="1" xfId="51" applyFont="1" applyFill="1" applyBorder="1" applyAlignment="1">
      <alignment horizontal="right" vertical="center"/>
    </xf>
    <xf numFmtId="0" fontId="0" fillId="0" borderId="4" xfId="0" applyFont="1" applyFill="1" applyBorder="1" applyAlignment="1">
      <alignment horizontal="center" vertical="center"/>
    </xf>
    <xf numFmtId="49" fontId="3" fillId="0" borderId="0" xfId="5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180" fontId="2" fillId="0" borderId="1" xfId="56" applyNumberFormat="1" applyFill="1" applyBorder="1" applyAlignment="1">
      <alignment horizontal="center" vertical="center" wrapText="1"/>
    </xf>
    <xf numFmtId="176" fontId="2" fillId="0" borderId="1" xfId="0" applyNumberFormat="1" applyFont="1" applyFill="1" applyBorder="1" applyAlignment="1">
      <alignment horizontal="right" vertical="center" wrapText="1"/>
    </xf>
    <xf numFmtId="0" fontId="0" fillId="0" borderId="0" xfId="0" applyAlignment="1">
      <alignment vertical="top"/>
    </xf>
    <xf numFmtId="180" fontId="6" fillId="0" borderId="1" xfId="56" applyNumberFormat="1" applyFont="1" applyFill="1" applyBorder="1" applyAlignment="1">
      <alignment horizontal="center" vertical="center" wrapText="1"/>
    </xf>
    <xf numFmtId="49" fontId="11" fillId="0" borderId="0" xfId="50" applyNumberFormat="1" applyFont="1" applyFill="1" applyBorder="1" applyAlignment="1">
      <alignment horizontal="right" vertical="center" wrapText="1"/>
    </xf>
    <xf numFmtId="0" fontId="2" fillId="0" borderId="1" xfId="50" applyNumberFormat="1" applyFill="1" applyBorder="1">
      <alignment horizontal="left" vertical="center" wrapText="1"/>
    </xf>
    <xf numFmtId="176" fontId="2" fillId="0" borderId="1" xfId="50" applyNumberFormat="1" applyFill="1" applyBorder="1" applyAlignment="1">
      <alignment horizontal="right" vertical="center" wrapText="1"/>
    </xf>
    <xf numFmtId="176" fontId="2" fillId="0" borderId="1" xfId="50" applyNumberFormat="1" applyFill="1" applyBorder="1" applyAlignment="1">
      <alignment horizontal="center" vertical="center" wrapText="1"/>
    </xf>
    <xf numFmtId="49" fontId="12" fillId="0" borderId="0" xfId="50" applyNumberFormat="1" applyFont="1" applyFill="1" applyBorder="1" applyAlignment="1">
      <alignment horizontal="center" vertical="center" wrapText="1"/>
    </xf>
    <xf numFmtId="180" fontId="4" fillId="0" borderId="1" xfId="56" applyNumberFormat="1" applyFont="1" applyFill="1" applyBorder="1" applyAlignment="1">
      <alignment horizontal="center" vertical="center" wrapText="1"/>
    </xf>
    <xf numFmtId="0" fontId="1" fillId="0" borderId="0" xfId="0" applyFont="1" applyFill="1" applyAlignment="1">
      <alignment horizontal="right"/>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right"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right" vertical="center"/>
    </xf>
    <xf numFmtId="49" fontId="2" fillId="0" borderId="1" xfId="50" applyNumberFormat="1" applyFill="1" applyBorder="1" applyAlignment="1">
      <alignment horizontal="left" vertical="center" wrapText="1" indent="1"/>
    </xf>
    <xf numFmtId="49" fontId="2" fillId="0" borderId="1" xfId="50" applyNumberFormat="1" applyFill="1" applyBorder="1" applyAlignment="1">
      <alignment horizontal="left" vertical="center" wrapText="1"/>
    </xf>
    <xf numFmtId="176" fontId="2" fillId="0" borderId="1" xfId="0" applyNumberFormat="1" applyFont="1" applyFill="1" applyBorder="1" applyAlignment="1">
      <alignment horizontal="left" vertical="center" wrapText="1"/>
    </xf>
    <xf numFmtId="176" fontId="2" fillId="0" borderId="1" xfId="50" applyNumberFormat="1" applyFill="1" applyBorder="1">
      <alignment horizontal="left" vertical="center" wrapText="1"/>
    </xf>
    <xf numFmtId="176" fontId="2" fillId="0" borderId="1" xfId="50" applyNumberFormat="1" applyFill="1" applyBorder="1" applyAlignment="1">
      <alignment horizontal="left" vertical="center" wrapText="1"/>
    </xf>
    <xf numFmtId="0" fontId="0" fillId="0" borderId="0" xfId="0" applyAlignment="1">
      <alignment vertical="top" wrapText="1"/>
    </xf>
    <xf numFmtId="0" fontId="13"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12" fillId="0" borderId="0" xfId="0" applyFont="1" applyFill="1" applyAlignment="1">
      <alignment horizontal="center" vertical="center"/>
    </xf>
    <xf numFmtId="0" fontId="7" fillId="0" borderId="0" xfId="0" applyFont="1" applyFill="1" applyAlignment="1"/>
    <xf numFmtId="176" fontId="13" fillId="0" borderId="1" xfId="0" applyNumberFormat="1" applyFont="1" applyFill="1" applyBorder="1" applyAlignment="1">
      <alignment horizontal="righ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 fillId="0" borderId="0" xfId="0" applyFont="1" applyFill="1" applyAlignment="1">
      <alignment horizontal="center" wrapText="1"/>
    </xf>
    <xf numFmtId="0" fontId="1" fillId="0" borderId="0" xfId="0" applyFont="1" applyFill="1" applyAlignment="1">
      <alignment wrapText="1"/>
    </xf>
    <xf numFmtId="0" fontId="2" fillId="0" borderId="0" xfId="0" applyFont="1" applyFill="1" applyAlignment="1">
      <alignment horizontal="right" wrapText="1"/>
    </xf>
    <xf numFmtId="0" fontId="3" fillId="0" borderId="0" xfId="0" applyFont="1" applyFill="1" applyAlignment="1">
      <alignment horizontal="center" vertical="center" wrapText="1"/>
    </xf>
    <xf numFmtId="0" fontId="2"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15" fillId="0" borderId="0" xfId="0" applyFont="1" applyFill="1" applyAlignment="1">
      <alignment horizontal="center" vertical="center"/>
    </xf>
    <xf numFmtId="0" fontId="16" fillId="0" borderId="1" xfId="0" applyFont="1" applyFill="1" applyBorder="1" applyAlignment="1">
      <alignment horizontal="left" vertical="center"/>
    </xf>
    <xf numFmtId="0" fontId="2" fillId="0" borderId="5" xfId="0" applyFont="1" applyFill="1" applyBorder="1" applyAlignment="1">
      <alignment horizontal="left" vertical="center"/>
    </xf>
    <xf numFmtId="0" fontId="11" fillId="0" borderId="5" xfId="0" applyFont="1" applyFill="1" applyBorder="1" applyAlignment="1">
      <alignment horizontal="center" vertical="center"/>
    </xf>
    <xf numFmtId="176" fontId="11" fillId="0" borderId="1" xfId="0" applyNumberFormat="1" applyFont="1" applyFill="1" applyBorder="1" applyAlignment="1">
      <alignment horizontal="right" vertical="center"/>
    </xf>
    <xf numFmtId="0" fontId="11" fillId="0" borderId="1" xfId="0" applyFont="1" applyFill="1" applyBorder="1" applyAlignment="1">
      <alignment horizontal="center" vertical="center"/>
    </xf>
    <xf numFmtId="0" fontId="0" fillId="0" borderId="0" xfId="0" applyAlignment="1">
      <alignment horizontal="center" vertical="top"/>
    </xf>
    <xf numFmtId="0" fontId="1" fillId="0" borderId="0" xfId="0" applyFont="1" applyFill="1" applyAlignment="1">
      <alignment horizont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3" xfId="0" applyFont="1" applyFill="1" applyBorder="1" applyAlignment="1">
      <alignment horizontal="center" vertical="center"/>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1" fillId="0" borderId="5" xfId="0" applyFont="1" applyFill="1" applyBorder="1" applyAlignment="1">
      <alignment horizontal="left" vertical="center"/>
    </xf>
    <xf numFmtId="0" fontId="11" fillId="0" borderId="1" xfId="0" applyFont="1" applyFill="1" applyBorder="1" applyAlignment="1">
      <alignment horizontal="left" vertical="center"/>
    </xf>
    <xf numFmtId="0" fontId="13" fillId="0" borderId="1" xfId="0" applyFont="1" applyFill="1" applyBorder="1" applyAlignment="1" quotePrefix="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Theme">
      <a:majorFont>
        <a:latin typeface=""/>
        <a:ea typeface=""/>
        <a:cs typeface=""/>
      </a:majorFont>
      <a:minorFont>
        <a:latin typeface=""/>
        <a:ea typeface=""/>
        <a:cs typefac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1"/>
        </a:gradFill>
      </a:fillStyleLst>
      <a:lnStyleLst>
        <a:ln w="9525" cap="flat" cmpd="sng">
          <a:solidFill>
            <a:schemeClr val="phClr">
              <a:shade val="95000"/>
              <a:satMod val="105000"/>
            </a:schemeClr>
          </a:solidFill>
          <a:prstDash val="solid"/>
          <a:round/>
        </a:ln>
        <a:ln w="25400" cap="flat" cmpd="sng">
          <a:solidFill>
            <a:schemeClr val="phClr"/>
          </a:solidFill>
          <a:prstDash val="solid"/>
          <a:round/>
        </a:ln>
        <a:ln w="38100" cap="flat" cmpd="sng">
          <a:solidFill>
            <a:schemeClr val="phClr"/>
          </a:solidFill>
          <a:prstDash val="solid"/>
          <a:round/>
        </a:ln>
      </a:lnStyleLst>
      <a:effectStyleLst>
        <a:effectStyle>
          <a:effectLst>
            <a:outerShdw blurRad="40000" dist="20000" dir="5400000" rotWithShape="0">
              <a:srgbClr val="000000">
                <a:alpha val="37647"/>
              </a:srgbClr>
            </a:outerShdw>
          </a:effectLst>
        </a:effectStyle>
        <a:effectStyle>
          <a:effectLst>
            <a:outerShdw blurRad="40000" dist="23000" dir="5400000" rotWithShape="0">
              <a:srgbClr val="000000">
                <a:alpha val="34509"/>
              </a:srgbClr>
            </a:outerShdw>
          </a:effectLst>
        </a:effectStyle>
        <a:effectStyle>
          <a:effectLst>
            <a:outerShdw blurRad="40000" dist="23000" dir="5400000" rotWithShape="0">
              <a:srgbClr val="000000">
                <a:alpha val="34509"/>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50000" r="50000" b="5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opLeftCell="A3" workbookViewId="0">
      <selection activeCell="C21" sqref="C21"/>
    </sheetView>
  </sheetViews>
  <sheetFormatPr defaultColWidth="8.875" defaultRowHeight="15" customHeight="1" outlineLevelCol="3"/>
  <cols>
    <col min="1" max="1" width="24.125" customWidth="1"/>
    <col min="2" max="2" width="25.875" customWidth="1"/>
    <col min="3" max="3" width="35.75" customWidth="1"/>
    <col min="4" max="4" width="29.375" customWidth="1"/>
  </cols>
  <sheetData>
    <row r="1" ht="18.75" customHeight="1" spans="1:4">
      <c r="A1" s="1"/>
      <c r="B1" s="1"/>
      <c r="C1" s="1"/>
      <c r="D1" s="5" t="s">
        <v>0</v>
      </c>
    </row>
    <row r="2" ht="45" customHeight="1" spans="1:4">
      <c r="A2" s="3" t="s">
        <v>1</v>
      </c>
      <c r="B2" s="3"/>
      <c r="C2" s="3"/>
      <c r="D2" s="3"/>
    </row>
    <row r="3" ht="18.75" customHeight="1" spans="1:4">
      <c r="A3" s="4" t="str">
        <f>"单位名称："&amp;"新平彝族傣族自治县第一中学"</f>
        <v>单位名称：新平彝族傣族自治县第一中学</v>
      </c>
      <c r="B3" s="4"/>
      <c r="C3" s="76"/>
      <c r="D3" s="5" t="s">
        <v>2</v>
      </c>
    </row>
    <row r="4" ht="22.6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65" customHeight="1" spans="1:4">
      <c r="A7" s="14" t="s">
        <v>8</v>
      </c>
      <c r="B7" s="16">
        <v>56646383.92</v>
      </c>
      <c r="C7" s="14" t="str">
        <f>"一"&amp;"、"&amp;"教育支出"</f>
        <v>一、教育支出</v>
      </c>
      <c r="D7" s="16">
        <v>44441841.92</v>
      </c>
    </row>
    <row r="8" ht="22.65" customHeight="1" spans="1:4">
      <c r="A8" s="14" t="s">
        <v>9</v>
      </c>
      <c r="B8" s="16">
        <v>50000</v>
      </c>
      <c r="C8" s="14" t="str">
        <f>"二"&amp;"、"&amp;"社会保障和就业支出"</f>
        <v>二、社会保障和就业支出</v>
      </c>
      <c r="D8" s="16">
        <v>5940279</v>
      </c>
    </row>
    <row r="9" ht="22.65" customHeight="1" spans="1:4">
      <c r="A9" s="14" t="s">
        <v>10</v>
      </c>
      <c r="B9" s="16"/>
      <c r="C9" s="14" t="str">
        <f>"三"&amp;"、"&amp;"卫生健康支出"</f>
        <v>三、卫生健康支出</v>
      </c>
      <c r="D9" s="16">
        <v>5246391</v>
      </c>
    </row>
    <row r="10" ht="22.65" customHeight="1" spans="1:4">
      <c r="A10" s="14" t="s">
        <v>11</v>
      </c>
      <c r="B10" s="16">
        <v>2600200</v>
      </c>
      <c r="C10" s="14" t="str">
        <f>"四"&amp;"、"&amp;"住房保障支出"</f>
        <v>四、住房保障支出</v>
      </c>
      <c r="D10" s="16">
        <v>4300572</v>
      </c>
    </row>
    <row r="11" ht="22.65" customHeight="1" spans="1:4">
      <c r="A11" s="14" t="s">
        <v>12</v>
      </c>
      <c r="B11" s="16">
        <v>682500</v>
      </c>
      <c r="C11" s="14" t="s">
        <v>13</v>
      </c>
      <c r="D11" s="16">
        <v>50000</v>
      </c>
    </row>
    <row r="12" ht="22.65" customHeight="1" spans="1:4">
      <c r="A12" s="14" t="s">
        <v>14</v>
      </c>
      <c r="B12" s="16"/>
      <c r="C12" s="14"/>
      <c r="D12" s="16"/>
    </row>
    <row r="13" ht="22.65" customHeight="1" spans="1:4">
      <c r="A13" s="14" t="s">
        <v>15</v>
      </c>
      <c r="B13" s="16"/>
      <c r="C13" s="14"/>
      <c r="D13" s="16"/>
    </row>
    <row r="14" ht="22.65" customHeight="1" spans="1:4">
      <c r="A14" s="14" t="s">
        <v>16</v>
      </c>
      <c r="B14" s="16"/>
      <c r="C14" s="14"/>
      <c r="D14" s="16"/>
    </row>
    <row r="15" ht="22.65" customHeight="1" spans="1:4">
      <c r="A15" s="78" t="s">
        <v>17</v>
      </c>
      <c r="B15" s="16"/>
      <c r="C15" s="81"/>
      <c r="D15" s="16"/>
    </row>
    <row r="16" ht="22.65" customHeight="1" spans="1:4">
      <c r="A16" s="78" t="s">
        <v>18</v>
      </c>
      <c r="B16" s="16">
        <v>682500</v>
      </c>
      <c r="C16" s="81"/>
      <c r="D16" s="16"/>
    </row>
    <row r="17" ht="22.65" customHeight="1" spans="1:4">
      <c r="A17" s="78"/>
      <c r="B17" s="16"/>
      <c r="C17" s="81"/>
      <c r="D17" s="16"/>
    </row>
    <row r="18" ht="22.65" customHeight="1" spans="1:4">
      <c r="A18" s="79" t="s">
        <v>19</v>
      </c>
      <c r="B18" s="80">
        <v>59979083.92</v>
      </c>
      <c r="C18" s="81" t="s">
        <v>20</v>
      </c>
      <c r="D18" s="80">
        <v>59979083.92</v>
      </c>
    </row>
    <row r="19" ht="22.65" customHeight="1" spans="1:4">
      <c r="A19" s="89" t="s">
        <v>21</v>
      </c>
      <c r="B19" s="16"/>
      <c r="C19" s="90" t="s">
        <v>22</v>
      </c>
      <c r="D19" s="53"/>
    </row>
    <row r="20" ht="22.65" customHeight="1" spans="1:4">
      <c r="A20" s="78" t="s">
        <v>23</v>
      </c>
      <c r="B20" s="80"/>
      <c r="C20" s="78" t="s">
        <v>23</v>
      </c>
      <c r="D20" s="80"/>
    </row>
    <row r="21" ht="22.65" customHeight="1" spans="1:4">
      <c r="A21" s="78" t="s">
        <v>24</v>
      </c>
      <c r="B21" s="80"/>
      <c r="C21" s="78" t="s">
        <v>25</v>
      </c>
      <c r="D21" s="80"/>
    </row>
    <row r="22" ht="22.65" customHeight="1" spans="1:4">
      <c r="A22" s="79" t="s">
        <v>26</v>
      </c>
      <c r="B22" s="80">
        <v>59979083.92</v>
      </c>
      <c r="C22" s="81" t="s">
        <v>27</v>
      </c>
      <c r="D22" s="80">
        <v>59979083.92</v>
      </c>
    </row>
  </sheetData>
  <mergeCells count="8">
    <mergeCell ref="A2:D2"/>
    <mergeCell ref="A3:B3"/>
    <mergeCell ref="A4:B4"/>
    <mergeCell ref="C4:D4"/>
    <mergeCell ref="A5:A6"/>
    <mergeCell ref="B5:B6"/>
    <mergeCell ref="C5:C6"/>
    <mergeCell ref="D5:D6"/>
  </mergeCells>
  <pageMargins left="0.354166669169749" right="0.314583318439994" top="0.629861101390809" bottom="0.472222209915401" header="0.499999992490753" footer="0.499999992490753"/>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opLeftCell="A2" workbookViewId="0">
      <selection activeCell="E20" sqref="E20"/>
    </sheetView>
  </sheetViews>
  <sheetFormatPr defaultColWidth="8.875" defaultRowHeight="15" customHeight="1" outlineLevelRow="7" outlineLevelCol="5"/>
  <cols>
    <col min="1" max="1" width="28.25" customWidth="1"/>
    <col min="2" max="2" width="17.125" customWidth="1"/>
    <col min="3" max="3" width="24.875" customWidth="1"/>
    <col min="4" max="4" width="18.125" customWidth="1"/>
    <col min="5" max="6" width="21.375" customWidth="1"/>
  </cols>
  <sheetData>
    <row r="1" ht="18.75" customHeight="1" spans="1:6">
      <c r="A1" s="1"/>
      <c r="B1" s="1"/>
      <c r="C1" s="1"/>
      <c r="D1" s="1"/>
      <c r="E1" s="1"/>
      <c r="F1" s="47" t="s">
        <v>543</v>
      </c>
    </row>
    <row r="2" ht="37.5" customHeight="1" spans="1:6">
      <c r="A2" s="3" t="s">
        <v>544</v>
      </c>
      <c r="B2" s="3"/>
      <c r="C2" s="3"/>
      <c r="D2" s="3"/>
      <c r="E2" s="3"/>
      <c r="F2" s="3"/>
    </row>
    <row r="3" ht="18.75" customHeight="1" spans="1:6">
      <c r="A3" s="48" t="str">
        <f>"单位名称："&amp;"新平彝族傣族自治县第一中学"</f>
        <v>单位名称：新平彝族傣族自治县第一中学</v>
      </c>
      <c r="B3" s="48"/>
      <c r="C3" s="48"/>
      <c r="D3" s="49"/>
      <c r="E3" s="49"/>
      <c r="F3" s="50" t="s">
        <v>30</v>
      </c>
    </row>
    <row r="4" ht="18.75" customHeight="1" spans="1:6">
      <c r="A4" s="12" t="s">
        <v>152</v>
      </c>
      <c r="B4" s="12" t="s">
        <v>60</v>
      </c>
      <c r="C4" s="12" t="s">
        <v>61</v>
      </c>
      <c r="D4" s="51" t="s">
        <v>545</v>
      </c>
      <c r="E4" s="51"/>
      <c r="F4" s="51"/>
    </row>
    <row r="5" ht="18.75" customHeight="1" spans="1:6">
      <c r="A5" s="12" t="s">
        <v>60</v>
      </c>
      <c r="B5" s="12" t="s">
        <v>60</v>
      </c>
      <c r="C5" s="12" t="s">
        <v>61</v>
      </c>
      <c r="D5" s="51" t="s">
        <v>35</v>
      </c>
      <c r="E5" s="51" t="s">
        <v>64</v>
      </c>
      <c r="F5" s="51" t="s">
        <v>65</v>
      </c>
    </row>
    <row r="6" ht="18.75" customHeight="1" spans="1:6">
      <c r="A6" s="13" t="s">
        <v>47</v>
      </c>
      <c r="B6" s="13">
        <v>2</v>
      </c>
      <c r="C6" s="13">
        <v>3</v>
      </c>
      <c r="D6" s="13" t="s">
        <v>50</v>
      </c>
      <c r="E6" s="13" t="s">
        <v>51</v>
      </c>
      <c r="F6" s="13" t="s">
        <v>52</v>
      </c>
    </row>
    <row r="7" ht="20.25" customHeight="1" spans="1:6">
      <c r="A7" s="15" t="s">
        <v>57</v>
      </c>
      <c r="B7" s="15">
        <v>2296003</v>
      </c>
      <c r="C7" s="15" t="s">
        <v>121</v>
      </c>
      <c r="D7" s="16">
        <v>50000</v>
      </c>
      <c r="E7" s="16"/>
      <c r="F7" s="16">
        <v>50000</v>
      </c>
    </row>
    <row r="8" ht="20.25" customHeight="1" spans="1:6">
      <c r="A8" s="52" t="s">
        <v>122</v>
      </c>
      <c r="B8" s="52"/>
      <c r="C8" s="52"/>
      <c r="D8" s="53">
        <v>50000</v>
      </c>
      <c r="E8" s="53"/>
      <c r="F8" s="53">
        <v>50000</v>
      </c>
    </row>
  </sheetData>
  <mergeCells count="7">
    <mergeCell ref="A2:F2"/>
    <mergeCell ref="A3:C3"/>
    <mergeCell ref="D4:F4"/>
    <mergeCell ref="A8:C8"/>
    <mergeCell ref="A4:A5"/>
    <mergeCell ref="B4:B5"/>
    <mergeCell ref="C4:C5"/>
  </mergeCells>
  <pageMargins left="0.275" right="0.314583333333333" top="0.999999984981507" bottom="0.999999984981507" header="0.499999992490753" footer="0.499999992490753"/>
  <pageSetup paperSize="1"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1"/>
  <sheetViews>
    <sheetView showZeros="0" workbookViewId="0">
      <selection activeCell="S12" sqref="S12"/>
    </sheetView>
  </sheetViews>
  <sheetFormatPr defaultColWidth="8.875" defaultRowHeight="15" customHeight="1"/>
  <cols>
    <col min="1" max="1" width="13.875" customWidth="1"/>
    <col min="2" max="2" width="18" customWidth="1"/>
    <col min="3" max="3" width="21.75" customWidth="1"/>
    <col min="4" max="4" width="11.375" customWidth="1"/>
    <col min="5" max="5" width="10.375" customWidth="1"/>
    <col min="6" max="6" width="11.5" customWidth="1"/>
    <col min="7" max="7" width="10.5" customWidth="1"/>
    <col min="8" max="8" width="13" customWidth="1"/>
    <col min="9" max="9" width="6.375" customWidth="1"/>
    <col min="10" max="10" width="8.25" customWidth="1"/>
    <col min="11" max="11" width="6.25" customWidth="1"/>
    <col min="12" max="12" width="5.5" customWidth="1"/>
    <col min="13" max="13" width="4.75" customWidth="1"/>
    <col min="14" max="14" width="9.125" customWidth="1"/>
    <col min="15" max="15" width="6" customWidth="1"/>
    <col min="16" max="16" width="8.375" customWidth="1"/>
    <col min="17" max="17" width="7.375" customWidth="1"/>
  </cols>
  <sheetData>
    <row r="1" customHeight="1" spans="1:17">
      <c r="A1" s="41"/>
      <c r="B1" s="41"/>
      <c r="C1" s="41"/>
      <c r="D1" s="41"/>
      <c r="E1" s="41"/>
      <c r="F1" s="41"/>
      <c r="G1" s="41"/>
      <c r="H1" s="41"/>
      <c r="I1" s="41"/>
      <c r="J1" s="41"/>
      <c r="K1" s="41"/>
      <c r="L1" s="41"/>
      <c r="M1" s="41"/>
      <c r="N1" s="41"/>
      <c r="O1" s="41"/>
      <c r="P1" s="41"/>
      <c r="Q1" s="20" t="s">
        <v>546</v>
      </c>
    </row>
    <row r="2" ht="45" customHeight="1" spans="1:17">
      <c r="A2" s="35" t="s">
        <v>547</v>
      </c>
      <c r="B2" s="35"/>
      <c r="C2" s="35"/>
      <c r="D2" s="35"/>
      <c r="E2" s="35"/>
      <c r="F2" s="35"/>
      <c r="G2" s="35"/>
      <c r="H2" s="35"/>
      <c r="I2" s="35"/>
      <c r="J2" s="35"/>
      <c r="K2" s="35"/>
      <c r="L2" s="35"/>
      <c r="M2" s="35"/>
      <c r="N2" s="45"/>
      <c r="O2" s="45"/>
      <c r="P2" s="45"/>
      <c r="Q2" s="45"/>
    </row>
    <row r="3" ht="20.25" customHeight="1" spans="1:17">
      <c r="A3" s="19" t="str">
        <f>"单位名称："&amp;"新平彝族傣族自治县第一中学"</f>
        <v>单位名称：新平彝族傣族自治县第一中学</v>
      </c>
      <c r="B3" s="19"/>
      <c r="C3" s="19"/>
      <c r="D3" s="19"/>
      <c r="E3" s="19"/>
      <c r="F3" s="19"/>
      <c r="G3" s="19"/>
      <c r="H3" s="19"/>
      <c r="I3" s="19"/>
      <c r="J3" s="19"/>
      <c r="K3" s="19"/>
      <c r="L3" s="19"/>
      <c r="M3" s="19"/>
      <c r="N3" s="19"/>
      <c r="O3" s="19"/>
      <c r="P3" s="19"/>
      <c r="Q3" s="20" t="s">
        <v>30</v>
      </c>
    </row>
    <row r="4" ht="20.25" customHeight="1" spans="1:17">
      <c r="A4" s="22" t="s">
        <v>548</v>
      </c>
      <c r="B4" s="22" t="s">
        <v>549</v>
      </c>
      <c r="C4" s="22" t="s">
        <v>550</v>
      </c>
      <c r="D4" s="22" t="s">
        <v>551</v>
      </c>
      <c r="E4" s="22" t="s">
        <v>552</v>
      </c>
      <c r="F4" s="22" t="s">
        <v>553</v>
      </c>
      <c r="G4" s="22" t="s">
        <v>159</v>
      </c>
      <c r="H4" s="22"/>
      <c r="I4" s="22"/>
      <c r="J4" s="22"/>
      <c r="K4" s="22"/>
      <c r="L4" s="22"/>
      <c r="M4" s="22"/>
      <c r="N4" s="22"/>
      <c r="O4" s="22"/>
      <c r="P4" s="22"/>
      <c r="Q4" s="22"/>
    </row>
    <row r="5" ht="20.25" customHeight="1" spans="1:17">
      <c r="A5" s="22" t="s">
        <v>554</v>
      </c>
      <c r="B5" s="22" t="s">
        <v>549</v>
      </c>
      <c r="C5" s="22" t="s">
        <v>550</v>
      </c>
      <c r="D5" s="22" t="s">
        <v>551</v>
      </c>
      <c r="E5" s="22" t="s">
        <v>552</v>
      </c>
      <c r="F5" s="22" t="s">
        <v>553</v>
      </c>
      <c r="G5" s="22" t="s">
        <v>33</v>
      </c>
      <c r="H5" s="22" t="s">
        <v>36</v>
      </c>
      <c r="I5" s="22" t="s">
        <v>555</v>
      </c>
      <c r="J5" s="22" t="s">
        <v>556</v>
      </c>
      <c r="K5" s="22" t="s">
        <v>39</v>
      </c>
      <c r="L5" s="22" t="s">
        <v>557</v>
      </c>
      <c r="M5" s="22" t="s">
        <v>63</v>
      </c>
      <c r="N5" s="22"/>
      <c r="O5" s="22"/>
      <c r="P5" s="22"/>
      <c r="Q5" s="22"/>
    </row>
    <row r="6" ht="46" customHeight="1" spans="1:17">
      <c r="A6" s="22"/>
      <c r="B6" s="22"/>
      <c r="C6" s="22"/>
      <c r="D6" s="22"/>
      <c r="E6" s="22"/>
      <c r="F6" s="22"/>
      <c r="G6" s="22"/>
      <c r="H6" s="22" t="s">
        <v>35</v>
      </c>
      <c r="I6" s="22"/>
      <c r="J6" s="22"/>
      <c r="K6" s="22"/>
      <c r="L6" s="22" t="s">
        <v>35</v>
      </c>
      <c r="M6" s="22" t="s">
        <v>42</v>
      </c>
      <c r="N6" s="22" t="s">
        <v>43</v>
      </c>
      <c r="O6" s="46" t="s">
        <v>44</v>
      </c>
      <c r="P6" s="46" t="s">
        <v>45</v>
      </c>
      <c r="Q6" s="46" t="s">
        <v>46</v>
      </c>
    </row>
    <row r="7" ht="20.25" customHeight="1" spans="1:17">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row>
    <row r="8" ht="20.25" customHeight="1" spans="1:17">
      <c r="A8" s="42" t="s">
        <v>244</v>
      </c>
      <c r="B8" s="23"/>
      <c r="C8" s="23"/>
      <c r="D8" s="43"/>
      <c r="E8" s="43"/>
      <c r="F8" s="43">
        <v>91500</v>
      </c>
      <c r="G8" s="43">
        <v>229500</v>
      </c>
      <c r="H8" s="43">
        <v>229500</v>
      </c>
      <c r="I8" s="43"/>
      <c r="J8" s="38"/>
      <c r="K8" s="38"/>
      <c r="L8" s="43"/>
      <c r="M8" s="43"/>
      <c r="N8" s="43"/>
      <c r="O8" s="43"/>
      <c r="P8" s="43"/>
      <c r="Q8" s="43"/>
    </row>
    <row r="9" ht="20.25" customHeight="1" spans="1:17">
      <c r="A9" s="23"/>
      <c r="B9" s="23" t="s">
        <v>558</v>
      </c>
      <c r="C9" s="23" t="str">
        <f>"A02010105"&amp;"  "&amp;"台式计算机"</f>
        <v>A02010105  台式计算机</v>
      </c>
      <c r="D9" s="44" t="s">
        <v>559</v>
      </c>
      <c r="E9" s="24">
        <v>20</v>
      </c>
      <c r="F9" s="43"/>
      <c r="G9" s="43">
        <v>120000</v>
      </c>
      <c r="H9" s="38">
        <v>120000</v>
      </c>
      <c r="I9" s="38"/>
      <c r="J9" s="38"/>
      <c r="K9" s="38"/>
      <c r="L9" s="43"/>
      <c r="M9" s="43"/>
      <c r="N9" s="43"/>
      <c r="O9" s="43"/>
      <c r="P9" s="43"/>
      <c r="Q9" s="43"/>
    </row>
    <row r="10" ht="20.25" customHeight="1" spans="1:17">
      <c r="A10" s="23"/>
      <c r="B10" s="23" t="s">
        <v>560</v>
      </c>
      <c r="C10" s="23" t="str">
        <f>"A02021006"&amp;"  "&amp;"票据打印机"</f>
        <v>A02021006  票据打印机</v>
      </c>
      <c r="D10" s="44" t="s">
        <v>561</v>
      </c>
      <c r="E10" s="24">
        <v>1</v>
      </c>
      <c r="F10" s="43">
        <v>5000</v>
      </c>
      <c r="G10" s="43">
        <v>5000</v>
      </c>
      <c r="H10" s="38">
        <v>5000</v>
      </c>
      <c r="I10" s="38"/>
      <c r="J10" s="38"/>
      <c r="K10" s="38"/>
      <c r="L10" s="43"/>
      <c r="M10" s="43"/>
      <c r="N10" s="43"/>
      <c r="O10" s="43"/>
      <c r="P10" s="43"/>
      <c r="Q10" s="43"/>
    </row>
    <row r="11" ht="20.25" customHeight="1" spans="1:17">
      <c r="A11" s="23"/>
      <c r="B11" s="23" t="s">
        <v>562</v>
      </c>
      <c r="C11" s="23" t="str">
        <f>"A02020400"&amp;"  "&amp;"多功能一体机"</f>
        <v>A02020400  多功能一体机</v>
      </c>
      <c r="D11" s="44" t="s">
        <v>561</v>
      </c>
      <c r="E11" s="24">
        <v>2</v>
      </c>
      <c r="F11" s="43">
        <v>60000</v>
      </c>
      <c r="G11" s="43">
        <v>60000</v>
      </c>
      <c r="H11" s="38">
        <v>60000</v>
      </c>
      <c r="I11" s="38"/>
      <c r="J11" s="38"/>
      <c r="K11" s="38"/>
      <c r="L11" s="43"/>
      <c r="M11" s="43"/>
      <c r="N11" s="43"/>
      <c r="O11" s="43"/>
      <c r="P11" s="43"/>
      <c r="Q11" s="43"/>
    </row>
    <row r="12" ht="20.25" customHeight="1" spans="1:17">
      <c r="A12" s="23"/>
      <c r="B12" s="23" t="s">
        <v>563</v>
      </c>
      <c r="C12" s="23" t="str">
        <f>"A02010499"&amp;"  "&amp;"其他终端设备"</f>
        <v>A02010499  其他终端设备</v>
      </c>
      <c r="D12" s="44" t="s">
        <v>561</v>
      </c>
      <c r="E12" s="24">
        <v>4</v>
      </c>
      <c r="F12" s="43">
        <v>9500</v>
      </c>
      <c r="G12" s="43">
        <v>9500</v>
      </c>
      <c r="H12" s="38">
        <v>9500</v>
      </c>
      <c r="I12" s="38"/>
      <c r="J12" s="38"/>
      <c r="K12" s="38"/>
      <c r="L12" s="43"/>
      <c r="M12" s="43"/>
      <c r="N12" s="43"/>
      <c r="O12" s="43"/>
      <c r="P12" s="43"/>
      <c r="Q12" s="43"/>
    </row>
    <row r="13" ht="20.25" customHeight="1" spans="1:17">
      <c r="A13" s="23"/>
      <c r="B13" s="23" t="s">
        <v>564</v>
      </c>
      <c r="C13" s="23" t="str">
        <f>"A02052309"&amp;"  "&amp;"专用制冷空调设备"</f>
        <v>A02052309  专用制冷空调设备</v>
      </c>
      <c r="D13" s="44" t="s">
        <v>561</v>
      </c>
      <c r="E13" s="24">
        <v>1</v>
      </c>
      <c r="F13" s="43">
        <v>10000</v>
      </c>
      <c r="G13" s="43">
        <v>10000</v>
      </c>
      <c r="H13" s="38">
        <v>10000</v>
      </c>
      <c r="I13" s="38"/>
      <c r="J13" s="38"/>
      <c r="K13" s="38"/>
      <c r="L13" s="43"/>
      <c r="M13" s="43"/>
      <c r="N13" s="43"/>
      <c r="O13" s="43"/>
      <c r="P13" s="43"/>
      <c r="Q13" s="43"/>
    </row>
    <row r="14" ht="20.25" customHeight="1" spans="1:17">
      <c r="A14" s="23"/>
      <c r="B14" s="23" t="s">
        <v>565</v>
      </c>
      <c r="C14" s="23" t="str">
        <f>"A05040101"&amp;"  "&amp;"复印纸"</f>
        <v>A05040101  复印纸</v>
      </c>
      <c r="D14" s="44" t="s">
        <v>566</v>
      </c>
      <c r="E14" s="24">
        <v>100</v>
      </c>
      <c r="F14" s="43"/>
      <c r="G14" s="43">
        <v>18000</v>
      </c>
      <c r="H14" s="38">
        <v>18000</v>
      </c>
      <c r="I14" s="38"/>
      <c r="J14" s="38"/>
      <c r="K14" s="38"/>
      <c r="L14" s="43"/>
      <c r="M14" s="43"/>
      <c r="N14" s="43"/>
      <c r="O14" s="43"/>
      <c r="P14" s="43"/>
      <c r="Q14" s="43"/>
    </row>
    <row r="15" ht="20.25" customHeight="1" spans="1:17">
      <c r="A15" s="23"/>
      <c r="B15" s="23" t="s">
        <v>567</v>
      </c>
      <c r="C15" s="23" t="str">
        <f>"A02021099"&amp;"  "&amp;"其他打印机"</f>
        <v>A02021099  其他打印机</v>
      </c>
      <c r="D15" s="44" t="s">
        <v>561</v>
      </c>
      <c r="E15" s="24">
        <v>1</v>
      </c>
      <c r="F15" s="43">
        <v>3500</v>
      </c>
      <c r="G15" s="43">
        <v>3500</v>
      </c>
      <c r="H15" s="38">
        <v>3500</v>
      </c>
      <c r="I15" s="38"/>
      <c r="J15" s="38"/>
      <c r="K15" s="38"/>
      <c r="L15" s="43"/>
      <c r="M15" s="43"/>
      <c r="N15" s="43"/>
      <c r="O15" s="43"/>
      <c r="P15" s="43"/>
      <c r="Q15" s="43"/>
    </row>
    <row r="16" ht="20.25" customHeight="1" spans="1:17">
      <c r="A16" s="23"/>
      <c r="B16" s="23" t="s">
        <v>568</v>
      </c>
      <c r="C16" s="23" t="str">
        <f>"A02061801"&amp;"  "&amp;"电冰箱"</f>
        <v>A02061801  电冰箱</v>
      </c>
      <c r="D16" s="44" t="s">
        <v>561</v>
      </c>
      <c r="E16" s="24">
        <v>1</v>
      </c>
      <c r="F16" s="43">
        <v>3500</v>
      </c>
      <c r="G16" s="43">
        <v>3500</v>
      </c>
      <c r="H16" s="38">
        <v>3500</v>
      </c>
      <c r="I16" s="38"/>
      <c r="J16" s="38"/>
      <c r="K16" s="38"/>
      <c r="L16" s="43"/>
      <c r="M16" s="43"/>
      <c r="N16" s="43"/>
      <c r="O16" s="43"/>
      <c r="P16" s="43"/>
      <c r="Q16" s="43"/>
    </row>
    <row r="17" ht="20.25" customHeight="1" spans="1:17">
      <c r="A17" s="42" t="s">
        <v>189</v>
      </c>
      <c r="B17" s="23"/>
      <c r="C17" s="23"/>
      <c r="D17" s="23"/>
      <c r="E17" s="23"/>
      <c r="F17" s="43"/>
      <c r="G17" s="43">
        <v>15500</v>
      </c>
      <c r="H17" s="43">
        <v>15500</v>
      </c>
      <c r="I17" s="43"/>
      <c r="J17" s="38"/>
      <c r="K17" s="38"/>
      <c r="L17" s="43"/>
      <c r="M17" s="43"/>
      <c r="N17" s="43"/>
      <c r="O17" s="43"/>
      <c r="P17" s="43"/>
      <c r="Q17" s="43"/>
    </row>
    <row r="18" ht="20.25" customHeight="1" spans="1:17">
      <c r="A18" s="23"/>
      <c r="B18" s="23" t="s">
        <v>569</v>
      </c>
      <c r="C18" s="23" t="str">
        <f>"C1804010201"&amp;"  "&amp;"机动车保险服务"</f>
        <v>C1804010201  机动车保险服务</v>
      </c>
      <c r="D18" s="44" t="s">
        <v>570</v>
      </c>
      <c r="E18" s="24">
        <v>1</v>
      </c>
      <c r="F18" s="43"/>
      <c r="G18" s="43">
        <v>3500</v>
      </c>
      <c r="H18" s="38">
        <v>3500</v>
      </c>
      <c r="I18" s="38"/>
      <c r="J18" s="38"/>
      <c r="K18" s="38"/>
      <c r="L18" s="43"/>
      <c r="M18" s="43"/>
      <c r="N18" s="43"/>
      <c r="O18" s="43"/>
      <c r="P18" s="43"/>
      <c r="Q18" s="43"/>
    </row>
    <row r="19" ht="28" customHeight="1" spans="1:17">
      <c r="A19" s="23"/>
      <c r="B19" s="23" t="s">
        <v>571</v>
      </c>
      <c r="C19" s="23" t="str">
        <f>"C23120302"&amp;"  "&amp;"车辆加油、添加燃料服务"</f>
        <v>C23120302  车辆加油、添加燃料服务</v>
      </c>
      <c r="D19" s="44" t="s">
        <v>570</v>
      </c>
      <c r="E19" s="24">
        <v>1</v>
      </c>
      <c r="F19" s="43"/>
      <c r="G19" s="43">
        <v>7000</v>
      </c>
      <c r="H19" s="38">
        <v>7000</v>
      </c>
      <c r="I19" s="38"/>
      <c r="J19" s="38"/>
      <c r="K19" s="38"/>
      <c r="L19" s="43"/>
      <c r="M19" s="43"/>
      <c r="N19" s="43"/>
      <c r="O19" s="43"/>
      <c r="P19" s="43"/>
      <c r="Q19" s="43"/>
    </row>
    <row r="20" ht="20.25" customHeight="1" spans="1:17">
      <c r="A20" s="23"/>
      <c r="B20" s="23" t="s">
        <v>572</v>
      </c>
      <c r="C20" s="23" t="str">
        <f>"C23120301"&amp;"  "&amp;"车辆维修和保养服务"</f>
        <v>C23120301  车辆维修和保养服务</v>
      </c>
      <c r="D20" s="44" t="s">
        <v>570</v>
      </c>
      <c r="E20" s="24">
        <v>1</v>
      </c>
      <c r="F20" s="43"/>
      <c r="G20" s="43">
        <v>5000</v>
      </c>
      <c r="H20" s="38">
        <v>5000</v>
      </c>
      <c r="I20" s="38"/>
      <c r="J20" s="38"/>
      <c r="K20" s="38"/>
      <c r="L20" s="43"/>
      <c r="M20" s="43"/>
      <c r="N20" s="43"/>
      <c r="O20" s="43"/>
      <c r="P20" s="43"/>
      <c r="Q20" s="43"/>
    </row>
    <row r="21" ht="20.25" customHeight="1" spans="1:17">
      <c r="A21" s="24" t="s">
        <v>33</v>
      </c>
      <c r="B21" s="24"/>
      <c r="C21" s="24"/>
      <c r="D21" s="44"/>
      <c r="E21" s="44"/>
      <c r="F21" s="43">
        <v>91500</v>
      </c>
      <c r="G21" s="43">
        <v>245000</v>
      </c>
      <c r="H21" s="43">
        <v>245000</v>
      </c>
      <c r="I21" s="43"/>
      <c r="J21" s="43"/>
      <c r="K21" s="43"/>
      <c r="L21" s="43"/>
      <c r="M21" s="43"/>
      <c r="N21" s="43"/>
      <c r="O21" s="43"/>
      <c r="P21" s="43"/>
      <c r="Q21" s="43"/>
    </row>
  </sheetData>
  <mergeCells count="17">
    <mergeCell ref="A1:M1"/>
    <mergeCell ref="A2:Q2"/>
    <mergeCell ref="A3:M3"/>
    <mergeCell ref="G4:Q4"/>
    <mergeCell ref="L5:Q5"/>
    <mergeCell ref="A21:E21"/>
    <mergeCell ref="A4:A6"/>
    <mergeCell ref="B4:B6"/>
    <mergeCell ref="C4:C6"/>
    <mergeCell ref="D4:D6"/>
    <mergeCell ref="E4:E6"/>
    <mergeCell ref="F4:F6"/>
    <mergeCell ref="G5:G6"/>
    <mergeCell ref="H5:H6"/>
    <mergeCell ref="I5:I6"/>
    <mergeCell ref="J5:J6"/>
    <mergeCell ref="K5:K6"/>
  </mergeCells>
  <pageMargins left="0.196527777777778" right="0.156944444444444" top="0.511805555555556" bottom="0.275" header="0.5" footer="0.275"/>
  <pageSetup paperSize="1" scale="80"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E16" sqref="E16"/>
    </sheetView>
  </sheetViews>
  <sheetFormatPr defaultColWidth="8.875" defaultRowHeight="15" customHeight="1"/>
  <cols>
    <col min="1" max="1" width="8.875" customWidth="1"/>
    <col min="2" max="2" width="16.25" customWidth="1"/>
    <col min="3" max="3" width="15.625" customWidth="1"/>
    <col min="4" max="4" width="6.375" customWidth="1"/>
    <col min="5" max="5" width="13.625" customWidth="1"/>
    <col min="6" max="6" width="12.375" customWidth="1"/>
    <col min="7" max="7" width="12.625" customWidth="1"/>
    <col min="8" max="8" width="9.25" customWidth="1"/>
    <col min="9" max="9" width="6.75" customWidth="1"/>
    <col min="10" max="10" width="7.625" customWidth="1"/>
    <col min="11" max="14" width="16.25" customWidth="1"/>
  </cols>
  <sheetData>
    <row r="1" customHeight="1" spans="1:14">
      <c r="A1" s="20"/>
      <c r="B1" s="20"/>
      <c r="C1" s="20"/>
      <c r="D1" s="20"/>
      <c r="E1" s="20"/>
      <c r="F1" s="20"/>
      <c r="G1" s="20"/>
      <c r="H1" s="20"/>
      <c r="I1" s="20"/>
      <c r="J1" s="20"/>
      <c r="K1" s="20"/>
      <c r="L1" s="20"/>
      <c r="M1" s="20"/>
      <c r="N1" s="20" t="s">
        <v>573</v>
      </c>
    </row>
    <row r="2" ht="45" customHeight="1" spans="1:14">
      <c r="A2" s="35" t="s">
        <v>574</v>
      </c>
      <c r="B2" s="35"/>
      <c r="C2" s="35"/>
      <c r="D2" s="35"/>
      <c r="E2" s="35"/>
      <c r="F2" s="35"/>
      <c r="G2" s="35"/>
      <c r="H2" s="35"/>
      <c r="I2" s="35"/>
      <c r="J2" s="35"/>
      <c r="K2" s="35"/>
      <c r="L2" s="35"/>
      <c r="M2" s="35"/>
      <c r="N2" s="35"/>
    </row>
    <row r="3" ht="20.25" customHeight="1" spans="1:14">
      <c r="A3" s="19" t="str">
        <f>"单位名称："&amp;"新平彝族傣族自治县第一中学"</f>
        <v>单位名称：新平彝族傣族自治县第一中学</v>
      </c>
      <c r="B3" s="19"/>
      <c r="C3" s="19"/>
      <c r="D3" s="19"/>
      <c r="E3" s="19"/>
      <c r="F3" s="19"/>
      <c r="G3" s="19"/>
      <c r="H3" s="19"/>
      <c r="I3" s="20"/>
      <c r="J3" s="20"/>
      <c r="K3" s="20"/>
      <c r="L3" s="20"/>
      <c r="M3" s="20"/>
      <c r="N3" s="20" t="s">
        <v>30</v>
      </c>
    </row>
    <row r="4" ht="27.15" customHeight="1" spans="1:14">
      <c r="A4" s="36" t="s">
        <v>548</v>
      </c>
      <c r="B4" s="36" t="s">
        <v>575</v>
      </c>
      <c r="C4" s="36" t="s">
        <v>576</v>
      </c>
      <c r="D4" s="36" t="s">
        <v>159</v>
      </c>
      <c r="E4" s="36"/>
      <c r="F4" s="36"/>
      <c r="G4" s="36"/>
      <c r="H4" s="36"/>
      <c r="I4" s="36"/>
      <c r="J4" s="36"/>
      <c r="K4" s="36"/>
      <c r="L4" s="36"/>
      <c r="M4" s="36"/>
      <c r="N4" s="36"/>
    </row>
    <row r="5" ht="23.4" customHeight="1" spans="1:14">
      <c r="A5" s="36" t="s">
        <v>554</v>
      </c>
      <c r="B5" s="36"/>
      <c r="C5" s="36" t="s">
        <v>577</v>
      </c>
      <c r="D5" s="36" t="s">
        <v>33</v>
      </c>
      <c r="E5" s="36" t="s">
        <v>36</v>
      </c>
      <c r="F5" s="36" t="s">
        <v>555</v>
      </c>
      <c r="G5" s="36" t="s">
        <v>556</v>
      </c>
      <c r="H5" s="36" t="s">
        <v>39</v>
      </c>
      <c r="I5" s="36" t="s">
        <v>557</v>
      </c>
      <c r="J5" s="36"/>
      <c r="K5" s="36"/>
      <c r="L5" s="36"/>
      <c r="M5" s="36"/>
      <c r="N5" s="36"/>
    </row>
    <row r="6" ht="28.65" customHeight="1" spans="1:14">
      <c r="A6" s="36"/>
      <c r="B6" s="36"/>
      <c r="C6" s="36"/>
      <c r="D6" s="36"/>
      <c r="E6" s="36" t="s">
        <v>35</v>
      </c>
      <c r="F6" s="36"/>
      <c r="G6" s="36"/>
      <c r="H6" s="36"/>
      <c r="I6" s="36" t="s">
        <v>35</v>
      </c>
      <c r="J6" s="36" t="s">
        <v>42</v>
      </c>
      <c r="K6" s="36" t="s">
        <v>43</v>
      </c>
      <c r="L6" s="40" t="s">
        <v>44</v>
      </c>
      <c r="M6" s="40" t="s">
        <v>45</v>
      </c>
      <c r="N6" s="40" t="s">
        <v>46</v>
      </c>
    </row>
    <row r="7" ht="20.25" customHeight="1" spans="1:14">
      <c r="A7" s="37">
        <v>1</v>
      </c>
      <c r="B7" s="37">
        <v>2</v>
      </c>
      <c r="C7" s="37">
        <v>3</v>
      </c>
      <c r="D7" s="37">
        <v>4</v>
      </c>
      <c r="E7" s="37">
        <v>5</v>
      </c>
      <c r="F7" s="37">
        <v>6</v>
      </c>
      <c r="G7" s="37">
        <v>7</v>
      </c>
      <c r="H7" s="37">
        <v>8</v>
      </c>
      <c r="I7" s="37">
        <v>9</v>
      </c>
      <c r="J7" s="37">
        <v>10</v>
      </c>
      <c r="K7" s="37">
        <v>11</v>
      </c>
      <c r="L7" s="37">
        <v>12</v>
      </c>
      <c r="M7" s="37">
        <v>13</v>
      </c>
      <c r="N7" s="37">
        <v>14</v>
      </c>
    </row>
    <row r="8" ht="20.25" customHeight="1" spans="1:14">
      <c r="A8" s="23"/>
      <c r="B8" s="23"/>
      <c r="C8" s="23"/>
      <c r="D8" s="38"/>
      <c r="E8" s="38"/>
      <c r="F8" s="38"/>
      <c r="G8" s="38"/>
      <c r="H8" s="38"/>
      <c r="I8" s="38"/>
      <c r="J8" s="38"/>
      <c r="K8" s="38"/>
      <c r="L8" s="38"/>
      <c r="M8" s="38"/>
      <c r="N8" s="38"/>
    </row>
    <row r="9" ht="20.25" customHeight="1" spans="1:14">
      <c r="A9" s="23"/>
      <c r="B9" s="23"/>
      <c r="C9" s="23"/>
      <c r="D9" s="38"/>
      <c r="E9" s="38"/>
      <c r="F9" s="38"/>
      <c r="G9" s="38"/>
      <c r="H9" s="38"/>
      <c r="I9" s="38"/>
      <c r="J9" s="38"/>
      <c r="K9" s="38"/>
      <c r="L9" s="38"/>
      <c r="M9" s="38"/>
      <c r="N9" s="38"/>
    </row>
    <row r="10" ht="20.25" customHeight="1" spans="1:14">
      <c r="A10" s="24" t="s">
        <v>33</v>
      </c>
      <c r="B10" s="24"/>
      <c r="C10" s="24"/>
      <c r="D10" s="38"/>
      <c r="E10" s="38"/>
      <c r="F10" s="38"/>
      <c r="G10" s="38"/>
      <c r="H10" s="38"/>
      <c r="I10" s="38"/>
      <c r="J10" s="38"/>
      <c r="K10" s="38"/>
      <c r="L10" s="38"/>
      <c r="M10" s="38"/>
      <c r="N10" s="38"/>
    </row>
    <row r="11" ht="13.5" spans="1:3">
      <c r="A11" s="39" t="s">
        <v>578</v>
      </c>
      <c r="B11" s="39"/>
      <c r="C11" s="39"/>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275" right="0.236111111111111" top="0.999999984981507" bottom="0.999999984981507" header="0.499999992490753" footer="0.499999992490753"/>
  <pageSetup paperSize="1" scale="75"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tabSelected="1" workbookViewId="0">
      <selection activeCell="T18" sqref="T18"/>
    </sheetView>
  </sheetViews>
  <sheetFormatPr defaultColWidth="8.875" defaultRowHeight="15" customHeight="1"/>
  <cols>
    <col min="1" max="1" width="14.625" customWidth="1"/>
    <col min="2" max="2" width="7.5" customWidth="1"/>
    <col min="3" max="3" width="15" customWidth="1"/>
    <col min="4" max="4" width="11.125" customWidth="1"/>
    <col min="5" max="5" width="10.25" customWidth="1"/>
    <col min="6" max="6" width="8.5" customWidth="1"/>
    <col min="7" max="7" width="9.5" customWidth="1"/>
    <col min="8" max="8" width="9.125" customWidth="1"/>
    <col min="9" max="9" width="7.625" customWidth="1"/>
    <col min="10" max="10" width="9.125" customWidth="1"/>
    <col min="11" max="11" width="7.875" customWidth="1"/>
    <col min="12" max="12" width="9.625" customWidth="1"/>
    <col min="13" max="13" width="10.25" customWidth="1"/>
    <col min="14" max="14" width="9.5" customWidth="1"/>
  </cols>
  <sheetData>
    <row r="1" ht="24.15" customHeight="1" spans="1:14">
      <c r="A1" s="19"/>
      <c r="B1" s="19"/>
      <c r="C1" s="19"/>
      <c r="D1" s="19"/>
      <c r="E1" s="19"/>
      <c r="F1" s="19"/>
      <c r="G1" s="19"/>
      <c r="H1" s="19"/>
      <c r="I1" s="19"/>
      <c r="J1" s="19"/>
      <c r="K1" s="19"/>
      <c r="L1" s="19"/>
      <c r="M1" s="19"/>
      <c r="N1" s="20" t="s">
        <v>579</v>
      </c>
    </row>
    <row r="2" ht="45" customHeight="1" spans="1:14">
      <c r="A2" s="25" t="s">
        <v>580</v>
      </c>
      <c r="B2" s="25"/>
      <c r="C2" s="25"/>
      <c r="D2" s="25"/>
      <c r="E2" s="25"/>
      <c r="F2" s="25"/>
      <c r="G2" s="25"/>
      <c r="H2" s="25"/>
      <c r="I2" s="25"/>
      <c r="J2" s="25"/>
      <c r="K2" s="25"/>
      <c r="L2" s="25"/>
      <c r="M2" s="25"/>
      <c r="N2" s="25"/>
    </row>
    <row r="3" ht="18.75" customHeight="1" spans="1:14">
      <c r="A3" s="19" t="str">
        <f>"单位名称："&amp;"新平彝族傣族自治县第一中学"</f>
        <v>单位名称：新平彝族傣族自治县第一中学</v>
      </c>
      <c r="B3" s="19"/>
      <c r="C3" s="19"/>
      <c r="D3" s="19"/>
      <c r="E3" s="19"/>
      <c r="F3" s="19"/>
      <c r="G3" s="19"/>
      <c r="H3" s="19"/>
      <c r="I3" s="19"/>
      <c r="J3" s="19"/>
      <c r="K3" s="19"/>
      <c r="L3" s="19"/>
      <c r="M3" s="19"/>
      <c r="N3" s="20" t="s">
        <v>30</v>
      </c>
    </row>
    <row r="4" ht="22.65" customHeight="1" spans="1:16">
      <c r="A4" s="28" t="s">
        <v>581</v>
      </c>
      <c r="B4" s="28" t="s">
        <v>159</v>
      </c>
      <c r="C4" s="28"/>
      <c r="D4" s="28"/>
      <c r="E4" s="29" t="s">
        <v>582</v>
      </c>
      <c r="F4" s="29"/>
      <c r="G4" s="29"/>
      <c r="H4" s="29"/>
      <c r="I4" s="29"/>
      <c r="J4" s="29"/>
      <c r="K4" s="29"/>
      <c r="L4" s="29"/>
      <c r="M4" s="29"/>
      <c r="N4" s="29"/>
      <c r="O4" s="29"/>
      <c r="P4" s="29"/>
    </row>
    <row r="5" ht="22.65" customHeight="1" spans="1:16">
      <c r="A5" s="28"/>
      <c r="B5" s="28" t="s">
        <v>33</v>
      </c>
      <c r="C5" s="28" t="s">
        <v>36</v>
      </c>
      <c r="D5" s="28" t="s">
        <v>555</v>
      </c>
      <c r="E5" s="30" t="s">
        <v>583</v>
      </c>
      <c r="F5" s="30" t="s">
        <v>584</v>
      </c>
      <c r="G5" s="30" t="s">
        <v>585</v>
      </c>
      <c r="H5" s="30" t="s">
        <v>586</v>
      </c>
      <c r="I5" s="30" t="s">
        <v>587</v>
      </c>
      <c r="J5" s="30" t="s">
        <v>588</v>
      </c>
      <c r="K5" s="30" t="s">
        <v>589</v>
      </c>
      <c r="L5" s="30" t="s">
        <v>590</v>
      </c>
      <c r="M5" s="30" t="s">
        <v>591</v>
      </c>
      <c r="N5" s="30" t="s">
        <v>592</v>
      </c>
      <c r="O5" s="30" t="s">
        <v>593</v>
      </c>
      <c r="P5" s="30" t="s">
        <v>594</v>
      </c>
    </row>
    <row r="6" ht="18.75" customHeight="1" spans="1:16">
      <c r="A6" s="24" t="s">
        <v>47</v>
      </c>
      <c r="B6" s="24" t="s">
        <v>48</v>
      </c>
      <c r="C6" s="24" t="s">
        <v>49</v>
      </c>
      <c r="D6" s="24" t="s">
        <v>50</v>
      </c>
      <c r="E6" s="31">
        <v>5</v>
      </c>
      <c r="F6" s="32">
        <v>6</v>
      </c>
      <c r="G6" s="31">
        <v>7</v>
      </c>
      <c r="H6" s="32">
        <v>8</v>
      </c>
      <c r="I6" s="31">
        <v>9</v>
      </c>
      <c r="J6" s="32">
        <v>10</v>
      </c>
      <c r="K6" s="31">
        <v>11</v>
      </c>
      <c r="L6" s="32">
        <v>12</v>
      </c>
      <c r="M6" s="31">
        <v>13</v>
      </c>
      <c r="N6" s="32">
        <v>14</v>
      </c>
      <c r="O6" s="31">
        <v>15</v>
      </c>
      <c r="P6" s="34">
        <v>16</v>
      </c>
    </row>
    <row r="7" ht="18.75" customHeight="1" spans="1:16">
      <c r="A7" s="23"/>
      <c r="B7" s="23"/>
      <c r="C7" s="23"/>
      <c r="D7" s="23"/>
      <c r="E7" s="33"/>
      <c r="F7" s="33"/>
      <c r="G7" s="33"/>
      <c r="H7" s="33"/>
      <c r="I7" s="33"/>
      <c r="J7" s="33"/>
      <c r="K7" s="33"/>
      <c r="L7" s="33"/>
      <c r="M7" s="33"/>
      <c r="N7" s="33"/>
      <c r="O7" s="33"/>
      <c r="P7" s="33"/>
    </row>
    <row r="8" ht="18.75" customHeight="1" spans="1:16">
      <c r="A8" s="24"/>
      <c r="B8" s="23"/>
      <c r="C8" s="23"/>
      <c r="D8" s="23"/>
      <c r="E8" s="33"/>
      <c r="F8" s="33"/>
      <c r="G8" s="33"/>
      <c r="H8" s="33"/>
      <c r="I8" s="33"/>
      <c r="J8" s="33"/>
      <c r="K8" s="33"/>
      <c r="L8" s="33"/>
      <c r="M8" s="33"/>
      <c r="N8" s="33"/>
      <c r="O8" s="33"/>
      <c r="P8" s="33"/>
    </row>
    <row r="9" ht="20" customHeight="1" spans="1:3">
      <c r="A9" s="18" t="s">
        <v>578</v>
      </c>
      <c r="B9" s="18"/>
      <c r="C9" s="18"/>
    </row>
  </sheetData>
  <mergeCells count="6">
    <mergeCell ref="A2:N2"/>
    <mergeCell ref="A3:C3"/>
    <mergeCell ref="B4:D4"/>
    <mergeCell ref="E4:P4"/>
    <mergeCell ref="A9:C9"/>
    <mergeCell ref="A4:A5"/>
  </mergeCells>
  <pageMargins left="0.236111111111111" right="0.275" top="1" bottom="1" header="0.5" footer="0.5"/>
  <pageSetup paperSize="1" scale="95"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E17" sqref="E17"/>
    </sheetView>
  </sheetViews>
  <sheetFormatPr defaultColWidth="8.875" defaultRowHeight="15" customHeight="1" outlineLevelRow="7"/>
  <cols>
    <col min="1" max="1" width="16.375" customWidth="1"/>
    <col min="2" max="2" width="14.625" customWidth="1"/>
    <col min="3" max="10" width="15.125" customWidth="1"/>
  </cols>
  <sheetData>
    <row r="1" ht="18.75" customHeight="1" spans="1:10">
      <c r="A1" s="19"/>
      <c r="B1" s="19"/>
      <c r="C1" s="19"/>
      <c r="D1" s="19"/>
      <c r="E1" s="19"/>
      <c r="F1" s="19"/>
      <c r="G1" s="19"/>
      <c r="H1" s="19"/>
      <c r="I1" s="19"/>
      <c r="J1" s="20" t="s">
        <v>595</v>
      </c>
    </row>
    <row r="2" ht="52.05" customHeight="1" spans="1:10">
      <c r="A2" s="25" t="s">
        <v>596</v>
      </c>
      <c r="B2" s="26"/>
      <c r="C2" s="26"/>
      <c r="D2" s="26"/>
      <c r="E2" s="26"/>
      <c r="F2" s="26"/>
      <c r="G2" s="26"/>
      <c r="H2" s="26"/>
      <c r="I2" s="26"/>
      <c r="J2" s="26"/>
    </row>
    <row r="3" ht="21.3" customHeight="1" spans="1:10">
      <c r="A3" s="19" t="str">
        <f>"单位名称："&amp;"新平彝族傣族自治县第一中学"</f>
        <v>单位名称：新平彝族傣族自治县第一中学</v>
      </c>
      <c r="B3" s="19"/>
      <c r="C3" s="19"/>
      <c r="D3" s="27"/>
      <c r="E3" s="27"/>
      <c r="F3" s="27"/>
      <c r="G3" s="27"/>
      <c r="H3" s="27"/>
      <c r="I3" s="27"/>
      <c r="J3" s="27"/>
    </row>
    <row r="4" ht="27.15" customHeight="1" spans="1:10">
      <c r="A4" s="22" t="s">
        <v>278</v>
      </c>
      <c r="B4" s="22" t="s">
        <v>279</v>
      </c>
      <c r="C4" s="22" t="s">
        <v>280</v>
      </c>
      <c r="D4" s="22" t="s">
        <v>281</v>
      </c>
      <c r="E4" s="22" t="s">
        <v>282</v>
      </c>
      <c r="F4" s="22" t="s">
        <v>283</v>
      </c>
      <c r="G4" s="22" t="s">
        <v>284</v>
      </c>
      <c r="H4" s="22" t="s">
        <v>285</v>
      </c>
      <c r="I4" s="22" t="s">
        <v>286</v>
      </c>
      <c r="J4" s="22" t="s">
        <v>287</v>
      </c>
    </row>
    <row r="5" ht="18.75" customHeight="1" spans="1:10">
      <c r="A5" s="22" t="s">
        <v>47</v>
      </c>
      <c r="B5" s="22" t="s">
        <v>48</v>
      </c>
      <c r="C5" s="22" t="s">
        <v>49</v>
      </c>
      <c r="D5" s="22" t="s">
        <v>50</v>
      </c>
      <c r="E5" s="22" t="s">
        <v>51</v>
      </c>
      <c r="F5" s="22" t="s">
        <v>52</v>
      </c>
      <c r="G5" s="22" t="s">
        <v>53</v>
      </c>
      <c r="H5" s="22" t="s">
        <v>54</v>
      </c>
      <c r="I5" s="22" t="s">
        <v>55</v>
      </c>
      <c r="J5" s="22" t="s">
        <v>71</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ht="13.5" spans="1:3">
      <c r="A8" s="18" t="s">
        <v>578</v>
      </c>
      <c r="B8" s="18"/>
      <c r="C8" s="18"/>
    </row>
  </sheetData>
  <mergeCells count="3">
    <mergeCell ref="A2:J2"/>
    <mergeCell ref="A3:C3"/>
    <mergeCell ref="A8:C8"/>
  </mergeCells>
  <pageMargins left="0.156944444444444" right="0.236111111111111" top="1" bottom="1" header="0.5" footer="0.5"/>
  <pageSetup paperSize="1" scale="90"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K7" sqref="K7"/>
    </sheetView>
  </sheetViews>
  <sheetFormatPr defaultColWidth="8.875" defaultRowHeight="15" customHeight="1" outlineLevelRow="7" outlineLevelCol="7"/>
  <cols>
    <col min="1" max="8" width="18.625" customWidth="1"/>
  </cols>
  <sheetData>
    <row r="1" ht="18.75" customHeight="1" spans="1:8">
      <c r="A1" s="19"/>
      <c r="B1" s="19"/>
      <c r="C1" s="19"/>
      <c r="D1" s="19"/>
      <c r="E1" s="19"/>
      <c r="F1" s="19"/>
      <c r="G1" s="19"/>
      <c r="H1" s="20" t="s">
        <v>597</v>
      </c>
    </row>
    <row r="2" ht="41.4" customHeight="1" spans="1:8">
      <c r="A2" s="21" t="s">
        <v>598</v>
      </c>
      <c r="B2" s="21"/>
      <c r="C2" s="21"/>
      <c r="D2" s="21"/>
      <c r="E2" s="21"/>
      <c r="F2" s="21"/>
      <c r="G2" s="21"/>
      <c r="H2" s="21"/>
    </row>
    <row r="3" ht="18.75" customHeight="1" spans="1:8">
      <c r="A3" s="19" t="str">
        <f>"单位名称："&amp;"新平彝族傣族自治县第一中学"</f>
        <v>单位名称：新平彝族傣族自治县第一中学</v>
      </c>
      <c r="B3" s="19"/>
      <c r="C3" s="19"/>
      <c r="D3" s="19"/>
      <c r="E3" s="19"/>
      <c r="F3" s="19"/>
      <c r="G3" s="19"/>
      <c r="H3" s="19"/>
    </row>
    <row r="4" ht="18.75" customHeight="1" spans="1:8">
      <c r="A4" s="22" t="s">
        <v>152</v>
      </c>
      <c r="B4" s="22" t="s">
        <v>599</v>
      </c>
      <c r="C4" s="22" t="s">
        <v>600</v>
      </c>
      <c r="D4" s="22" t="s">
        <v>601</v>
      </c>
      <c r="E4" s="22" t="s">
        <v>551</v>
      </c>
      <c r="F4" s="22" t="s">
        <v>602</v>
      </c>
      <c r="G4" s="22"/>
      <c r="H4" s="22"/>
    </row>
    <row r="5" ht="18.75" customHeight="1" spans="1:8">
      <c r="A5" s="22"/>
      <c r="B5" s="22"/>
      <c r="C5" s="22"/>
      <c r="D5" s="22"/>
      <c r="E5" s="22"/>
      <c r="F5" s="22" t="s">
        <v>552</v>
      </c>
      <c r="G5" s="22" t="s">
        <v>603</v>
      </c>
      <c r="H5" s="22" t="s">
        <v>604</v>
      </c>
    </row>
    <row r="6" ht="18.75" customHeight="1" spans="1:8">
      <c r="A6" s="22" t="s">
        <v>47</v>
      </c>
      <c r="B6" s="22" t="s">
        <v>48</v>
      </c>
      <c r="C6" s="22" t="s">
        <v>49</v>
      </c>
      <c r="D6" s="22" t="s">
        <v>50</v>
      </c>
      <c r="E6" s="22" t="s">
        <v>51</v>
      </c>
      <c r="F6" s="22" t="s">
        <v>52</v>
      </c>
      <c r="G6" s="22" t="s">
        <v>53</v>
      </c>
      <c r="H6" s="22" t="s">
        <v>54</v>
      </c>
    </row>
    <row r="7" ht="18.75" customHeight="1" spans="1:8">
      <c r="A7" s="23"/>
      <c r="B7" s="23"/>
      <c r="C7" s="23"/>
      <c r="D7" s="23"/>
      <c r="E7" s="24"/>
      <c r="F7" s="24"/>
      <c r="G7" s="16"/>
      <c r="H7" s="16"/>
    </row>
    <row r="8" ht="13.5" spans="1:3">
      <c r="A8" s="18" t="s">
        <v>578</v>
      </c>
      <c r="B8" s="18"/>
      <c r="C8" s="18"/>
    </row>
  </sheetData>
  <mergeCells count="9">
    <mergeCell ref="A2:H2"/>
    <mergeCell ref="A3:C3"/>
    <mergeCell ref="F4:H4"/>
    <mergeCell ref="A8:C8"/>
    <mergeCell ref="A4:A5"/>
    <mergeCell ref="B4:B5"/>
    <mergeCell ref="C4:C5"/>
    <mergeCell ref="D4:D5"/>
    <mergeCell ref="E4:E5"/>
  </mergeCells>
  <pageMargins left="0.236111111111111" right="0.275" top="1" bottom="1" header="0.5" footer="0.5"/>
  <pageSetup paperSize="1" scale="90"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H16" sqref="H16"/>
    </sheetView>
  </sheetViews>
  <sheetFormatPr defaultColWidth="8.875" defaultRowHeight="15" customHeight="1"/>
  <cols>
    <col min="1" max="11" width="13.625" customWidth="1"/>
  </cols>
  <sheetData>
    <row r="1" ht="18.75" customHeight="1" spans="1:11">
      <c r="A1" s="1"/>
      <c r="B1" s="1"/>
      <c r="C1" s="1"/>
      <c r="D1" s="1"/>
      <c r="E1" s="1"/>
      <c r="F1" s="1"/>
      <c r="G1" s="1"/>
      <c r="H1" s="2"/>
      <c r="I1" s="2"/>
      <c r="J1" s="2"/>
      <c r="K1" s="2" t="s">
        <v>605</v>
      </c>
    </row>
    <row r="2" ht="45" customHeight="1" spans="1:11">
      <c r="A2" s="3" t="s">
        <v>606</v>
      </c>
      <c r="B2" s="3"/>
      <c r="C2" s="3"/>
      <c r="D2" s="3"/>
      <c r="E2" s="3"/>
      <c r="F2" s="3"/>
      <c r="G2" s="3"/>
      <c r="H2" s="3"/>
      <c r="I2" s="3"/>
      <c r="J2" s="3"/>
      <c r="K2" s="3"/>
    </row>
    <row r="3" ht="18.75" customHeight="1" spans="1:11">
      <c r="A3" s="4" t="str">
        <f>"单位名称："&amp;"新平彝族傣族自治县第一中学"</f>
        <v>单位名称：新平彝族傣族自治县第一中学</v>
      </c>
      <c r="B3" s="4"/>
      <c r="C3" s="4"/>
      <c r="D3" s="4"/>
      <c r="E3" s="4"/>
      <c r="F3" s="4"/>
      <c r="G3" s="4"/>
      <c r="H3" s="5"/>
      <c r="I3" s="5"/>
      <c r="J3" s="5"/>
      <c r="K3" s="5" t="s">
        <v>30</v>
      </c>
    </row>
    <row r="4" ht="18.75" customHeight="1" spans="1:11">
      <c r="A4" s="12" t="s">
        <v>207</v>
      </c>
      <c r="B4" s="12" t="s">
        <v>154</v>
      </c>
      <c r="C4" s="12" t="s">
        <v>208</v>
      </c>
      <c r="D4" s="12" t="s">
        <v>155</v>
      </c>
      <c r="E4" s="12" t="s">
        <v>156</v>
      </c>
      <c r="F4" s="12" t="s">
        <v>209</v>
      </c>
      <c r="G4" s="12" t="s">
        <v>158</v>
      </c>
      <c r="H4" s="12" t="s">
        <v>33</v>
      </c>
      <c r="I4" s="12" t="s">
        <v>607</v>
      </c>
      <c r="J4" s="12"/>
      <c r="K4" s="12"/>
    </row>
    <row r="5" ht="18.75" customHeight="1" spans="1:11">
      <c r="A5" s="12"/>
      <c r="B5" s="12"/>
      <c r="C5" s="12"/>
      <c r="D5" s="12"/>
      <c r="E5" s="12"/>
      <c r="F5" s="12"/>
      <c r="G5" s="12"/>
      <c r="H5" s="12"/>
      <c r="I5" s="12" t="s">
        <v>36</v>
      </c>
      <c r="J5" s="12" t="s">
        <v>37</v>
      </c>
      <c r="K5" s="12" t="s">
        <v>38</v>
      </c>
    </row>
    <row r="6" ht="22.65" customHeight="1" spans="1:11">
      <c r="A6" s="12"/>
      <c r="B6" s="12"/>
      <c r="C6" s="12"/>
      <c r="D6" s="12"/>
      <c r="E6" s="12"/>
      <c r="F6" s="12"/>
      <c r="G6" s="12"/>
      <c r="H6" s="12"/>
      <c r="I6" s="12"/>
      <c r="J6" s="12"/>
      <c r="K6" s="12"/>
    </row>
    <row r="7" ht="18.75" customHeight="1" spans="1:11">
      <c r="A7" s="13" t="s">
        <v>47</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33</v>
      </c>
      <c r="B10" s="17"/>
      <c r="C10" s="17"/>
      <c r="D10" s="17"/>
      <c r="E10" s="17"/>
      <c r="F10" s="17"/>
      <c r="G10" s="17"/>
      <c r="H10" s="16"/>
      <c r="I10" s="16"/>
      <c r="J10" s="16"/>
      <c r="K10" s="16"/>
    </row>
    <row r="11" ht="23" customHeight="1" spans="1:4">
      <c r="A11" s="18" t="s">
        <v>578</v>
      </c>
      <c r="B11" s="18"/>
      <c r="C11" s="18"/>
      <c r="D11" s="18"/>
    </row>
  </sheetData>
  <mergeCells count="16">
    <mergeCell ref="A2:K2"/>
    <mergeCell ref="A3:G3"/>
    <mergeCell ref="I4:K4"/>
    <mergeCell ref="A10:G10"/>
    <mergeCell ref="A11:D11"/>
    <mergeCell ref="A4:A6"/>
    <mergeCell ref="B4:B6"/>
    <mergeCell ref="C4:C6"/>
    <mergeCell ref="D4:D6"/>
    <mergeCell ref="E4:E6"/>
    <mergeCell ref="F4:F6"/>
    <mergeCell ref="G4:G6"/>
    <mergeCell ref="H4:H6"/>
    <mergeCell ref="I5:I6"/>
    <mergeCell ref="J5:J6"/>
    <mergeCell ref="K5:K6"/>
  </mergeCells>
  <pageMargins left="0.236111111111111" right="0.196527777777778" top="1" bottom="1" header="0.5" footer="0.5"/>
  <pageSetup paperSize="1" scale="90"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9"/>
  <sheetViews>
    <sheetView showZeros="0" workbookViewId="0">
      <selection activeCell="L7" sqref="L7"/>
    </sheetView>
  </sheetViews>
  <sheetFormatPr defaultColWidth="8.875" defaultRowHeight="15" customHeight="1" outlineLevelCol="6"/>
  <cols>
    <col min="1" max="1" width="27.5" customWidth="1"/>
    <col min="2" max="2" width="17.125" customWidth="1"/>
    <col min="3" max="3" width="32" customWidth="1"/>
    <col min="4" max="4" width="14.5" customWidth="1"/>
    <col min="5" max="7" width="17.125" customWidth="1"/>
  </cols>
  <sheetData>
    <row r="1" ht="18.75" customHeight="1" spans="1:7">
      <c r="A1" s="1"/>
      <c r="B1" s="1"/>
      <c r="C1" s="1"/>
      <c r="D1" s="1"/>
      <c r="E1" s="2"/>
      <c r="F1" s="2"/>
      <c r="G1" s="2" t="s">
        <v>608</v>
      </c>
    </row>
    <row r="2" ht="45" customHeight="1" spans="1:7">
      <c r="A2" s="3" t="s">
        <v>609</v>
      </c>
      <c r="B2" s="3"/>
      <c r="C2" s="3"/>
      <c r="D2" s="3"/>
      <c r="E2" s="3"/>
      <c r="F2" s="3"/>
      <c r="G2" s="3"/>
    </row>
    <row r="3" ht="24.15" customHeight="1" spans="1:7">
      <c r="A3" s="4" t="str">
        <f>"单位名称："&amp;"新平彝族傣族自治县第一中学"</f>
        <v>单位名称：新平彝族傣族自治县第一中学</v>
      </c>
      <c r="B3" s="4"/>
      <c r="C3" s="4"/>
      <c r="D3" s="4"/>
      <c r="E3" s="5"/>
      <c r="F3" s="5"/>
      <c r="G3" s="5" t="s">
        <v>30</v>
      </c>
    </row>
    <row r="4" ht="18.75" customHeight="1" spans="1:7">
      <c r="A4" s="6" t="s">
        <v>208</v>
      </c>
      <c r="B4" s="6" t="s">
        <v>207</v>
      </c>
      <c r="C4" s="6" t="s">
        <v>154</v>
      </c>
      <c r="D4" s="6" t="s">
        <v>610</v>
      </c>
      <c r="E4" s="6" t="s">
        <v>36</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47</v>
      </c>
      <c r="B7" s="7">
        <v>2</v>
      </c>
      <c r="C7" s="7">
        <v>3</v>
      </c>
      <c r="D7" s="7">
        <v>4</v>
      </c>
      <c r="E7" s="7">
        <v>5</v>
      </c>
      <c r="F7" s="7">
        <v>6</v>
      </c>
      <c r="G7" s="7">
        <v>7</v>
      </c>
    </row>
    <row r="8" ht="20.25" customHeight="1" spans="1:7">
      <c r="A8" s="8" t="s">
        <v>57</v>
      </c>
      <c r="B8" s="8" t="s">
        <v>213</v>
      </c>
      <c r="C8" s="9" t="s">
        <v>215</v>
      </c>
      <c r="D8" s="8" t="s">
        <v>611</v>
      </c>
      <c r="E8" s="10">
        <v>183600</v>
      </c>
      <c r="F8" s="10"/>
      <c r="G8" s="10"/>
    </row>
    <row r="9" ht="20.25" customHeight="1" spans="1:7">
      <c r="A9" s="8" t="s">
        <v>57</v>
      </c>
      <c r="B9" s="8" t="s">
        <v>220</v>
      </c>
      <c r="C9" s="9" t="s">
        <v>219</v>
      </c>
      <c r="D9" s="8" t="s">
        <v>611</v>
      </c>
      <c r="E9" s="10">
        <v>164700</v>
      </c>
      <c r="F9" s="10"/>
      <c r="G9" s="10"/>
    </row>
    <row r="10" ht="20.25" customHeight="1" spans="1:7">
      <c r="A10" s="8" t="s">
        <v>57</v>
      </c>
      <c r="B10" s="8" t="s">
        <v>220</v>
      </c>
      <c r="C10" s="9" t="s">
        <v>226</v>
      </c>
      <c r="D10" s="8" t="s">
        <v>611</v>
      </c>
      <c r="E10" s="10">
        <v>40385.52</v>
      </c>
      <c r="F10" s="10"/>
      <c r="G10" s="10"/>
    </row>
    <row r="11" ht="20.25" customHeight="1" spans="1:7">
      <c r="A11" s="8" t="s">
        <v>57</v>
      </c>
      <c r="B11" s="8" t="s">
        <v>220</v>
      </c>
      <c r="C11" s="9" t="s">
        <v>232</v>
      </c>
      <c r="D11" s="8" t="s">
        <v>611</v>
      </c>
      <c r="E11" s="10">
        <v>89964</v>
      </c>
      <c r="F11" s="10"/>
      <c r="G11" s="10"/>
    </row>
    <row r="12" ht="20.25" customHeight="1" spans="1:7">
      <c r="A12" s="8" t="s">
        <v>57</v>
      </c>
      <c r="B12" s="8" t="s">
        <v>220</v>
      </c>
      <c r="C12" s="9" t="s">
        <v>240</v>
      </c>
      <c r="D12" s="8" t="s">
        <v>611</v>
      </c>
      <c r="E12" s="10">
        <v>280000</v>
      </c>
      <c r="F12" s="10"/>
      <c r="G12" s="10"/>
    </row>
    <row r="13" ht="20.25" customHeight="1" spans="1:7">
      <c r="A13" s="8" t="s">
        <v>57</v>
      </c>
      <c r="B13" s="8" t="s">
        <v>220</v>
      </c>
      <c r="C13" s="9" t="s">
        <v>244</v>
      </c>
      <c r="D13" s="8" t="s">
        <v>611</v>
      </c>
      <c r="E13" s="10">
        <v>2968680</v>
      </c>
      <c r="F13" s="10"/>
      <c r="G13" s="10"/>
    </row>
    <row r="14" ht="20.25" customHeight="1" spans="1:7">
      <c r="A14" s="8" t="s">
        <v>57</v>
      </c>
      <c r="B14" s="8" t="s">
        <v>220</v>
      </c>
      <c r="C14" s="9" t="s">
        <v>259</v>
      </c>
      <c r="D14" s="8" t="s">
        <v>611</v>
      </c>
      <c r="E14" s="10">
        <v>36554.4</v>
      </c>
      <c r="F14" s="10"/>
      <c r="G14" s="10"/>
    </row>
    <row r="15" ht="20.25" customHeight="1" spans="1:7">
      <c r="A15" s="8" t="s">
        <v>57</v>
      </c>
      <c r="B15" s="8" t="s">
        <v>220</v>
      </c>
      <c r="C15" s="9" t="s">
        <v>261</v>
      </c>
      <c r="D15" s="8" t="s">
        <v>611</v>
      </c>
      <c r="E15" s="10">
        <v>6300</v>
      </c>
      <c r="F15" s="10"/>
      <c r="G15" s="10"/>
    </row>
    <row r="16" ht="20.25" customHeight="1" spans="1:7">
      <c r="A16" s="8" t="s">
        <v>57</v>
      </c>
      <c r="B16" s="8" t="s">
        <v>264</v>
      </c>
      <c r="C16" s="9" t="s">
        <v>263</v>
      </c>
      <c r="D16" s="8" t="s">
        <v>611</v>
      </c>
      <c r="E16" s="10">
        <v>12150</v>
      </c>
      <c r="F16" s="10"/>
      <c r="G16" s="10"/>
    </row>
    <row r="17" ht="20.25" customHeight="1" spans="1:7">
      <c r="A17" s="8" t="s">
        <v>57</v>
      </c>
      <c r="B17" s="8" t="s">
        <v>220</v>
      </c>
      <c r="C17" s="9" t="s">
        <v>266</v>
      </c>
      <c r="D17" s="8" t="s">
        <v>611</v>
      </c>
      <c r="E17" s="10">
        <v>169020</v>
      </c>
      <c r="F17" s="10"/>
      <c r="G17" s="10"/>
    </row>
    <row r="18" ht="20.25" customHeight="1" spans="1:7">
      <c r="A18" s="8" t="s">
        <v>57</v>
      </c>
      <c r="B18" s="8" t="s">
        <v>220</v>
      </c>
      <c r="C18" s="9" t="s">
        <v>268</v>
      </c>
      <c r="D18" s="8" t="s">
        <v>611</v>
      </c>
      <c r="E18" s="10">
        <v>56835</v>
      </c>
      <c r="F18" s="10"/>
      <c r="G18" s="10"/>
    </row>
    <row r="19" ht="20.25" customHeight="1" spans="1:7">
      <c r="A19" s="11" t="s">
        <v>33</v>
      </c>
      <c r="B19" s="11"/>
      <c r="C19" s="11"/>
      <c r="D19" s="11"/>
      <c r="E19" s="10">
        <v>4008188.92</v>
      </c>
      <c r="F19" s="10"/>
      <c r="G19" s="10"/>
    </row>
  </sheetData>
  <mergeCells count="11">
    <mergeCell ref="A2:G2"/>
    <mergeCell ref="A3:D3"/>
    <mergeCell ref="E4:G4"/>
    <mergeCell ref="A19:D19"/>
    <mergeCell ref="A4:A6"/>
    <mergeCell ref="B4:B6"/>
    <mergeCell ref="C4:C6"/>
    <mergeCell ref="D4:D6"/>
    <mergeCell ref="E5:E6"/>
    <mergeCell ref="F5:F6"/>
    <mergeCell ref="G5:G6"/>
  </mergeCells>
  <pageMargins left="0.196527777777778" right="0.196527777777778" top="1" bottom="1" header="0.5" footer="0.5"/>
  <pageSetup paperSize="1" scale="95"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K20" sqref="K20"/>
    </sheetView>
  </sheetViews>
  <sheetFormatPr defaultColWidth="8.875" defaultRowHeight="15" customHeight="1"/>
  <cols>
    <col min="1" max="1" width="9.25" customWidth="1"/>
    <col min="2" max="2" width="22.8583333333333" customWidth="1"/>
    <col min="3" max="3" width="11.5" customWidth="1"/>
    <col min="4" max="4" width="12.5" customWidth="1"/>
    <col min="5" max="5" width="11.875" customWidth="1"/>
    <col min="6" max="6" width="12.875" customWidth="1"/>
    <col min="7" max="7" width="7" customWidth="1"/>
    <col min="8" max="8" width="11.75" customWidth="1"/>
    <col min="9" max="9" width="9.5" customWidth="1"/>
    <col min="10" max="10" width="5.5" customWidth="1"/>
    <col min="11" max="11" width="8.375" customWidth="1"/>
    <col min="12" max="12" width="8.25" customWidth="1"/>
    <col min="13" max="13" width="7.5" customWidth="1"/>
    <col min="14" max="14" width="8.875" customWidth="1"/>
    <col min="15" max="15" width="4.875" customWidth="1"/>
    <col min="16" max="16" width="7.25" customWidth="1"/>
    <col min="17" max="17" width="7.875" customWidth="1"/>
    <col min="18" max="18" width="9.25" customWidth="1"/>
    <col min="19" max="19" width="7.625" customWidth="1"/>
  </cols>
  <sheetData>
    <row r="1" ht="18.75" customHeight="1" spans="1:19">
      <c r="A1" s="1"/>
      <c r="B1" s="1"/>
      <c r="C1" s="1"/>
      <c r="D1" s="1"/>
      <c r="E1" s="1"/>
      <c r="F1" s="1"/>
      <c r="G1" s="1"/>
      <c r="H1" s="1"/>
      <c r="I1" s="2"/>
      <c r="J1" s="2"/>
      <c r="K1" s="2"/>
      <c r="L1" s="2"/>
      <c r="M1" s="2"/>
      <c r="N1" s="2"/>
      <c r="O1" s="2"/>
      <c r="P1" s="2"/>
      <c r="Q1" s="2"/>
      <c r="R1" s="2"/>
      <c r="S1" s="2" t="s">
        <v>28</v>
      </c>
    </row>
    <row r="2" ht="37.5" customHeight="1" spans="1:19">
      <c r="A2" s="3" t="s">
        <v>29</v>
      </c>
      <c r="B2" s="3"/>
      <c r="C2" s="3"/>
      <c r="D2" s="3"/>
      <c r="E2" s="3"/>
      <c r="F2" s="3"/>
      <c r="G2" s="3"/>
      <c r="H2" s="3"/>
      <c r="I2" s="3"/>
      <c r="J2" s="3"/>
      <c r="K2" s="3"/>
      <c r="L2" s="3"/>
      <c r="M2" s="3"/>
      <c r="N2" s="3"/>
      <c r="O2" s="3"/>
      <c r="P2" s="3"/>
      <c r="Q2" s="3"/>
      <c r="R2" s="3"/>
      <c r="S2" s="3"/>
    </row>
    <row r="3" ht="18.75" customHeight="1" spans="1:19">
      <c r="A3" s="4" t="str">
        <f>"单位名称："&amp;"新平彝族傣族自治县第一中学"</f>
        <v>单位名称：新平彝族傣族自治县第一中学</v>
      </c>
      <c r="B3" s="4"/>
      <c r="C3" s="4"/>
      <c r="D3" s="4"/>
      <c r="E3" s="63"/>
      <c r="F3" s="63"/>
      <c r="G3" s="63"/>
      <c r="H3" s="63"/>
      <c r="I3" s="5"/>
      <c r="J3" s="5"/>
      <c r="K3" s="5"/>
      <c r="L3" s="5"/>
      <c r="M3" s="5"/>
      <c r="N3" s="5"/>
      <c r="O3" s="5"/>
      <c r="P3" s="5"/>
      <c r="Q3" s="5"/>
      <c r="R3" s="5"/>
      <c r="S3" s="5" t="s">
        <v>30</v>
      </c>
    </row>
    <row r="4" ht="18.75" customHeight="1" spans="1:19">
      <c r="A4" s="12" t="s">
        <v>31</v>
      </c>
      <c r="B4" s="84" t="s">
        <v>32</v>
      </c>
      <c r="C4" s="84" t="s">
        <v>33</v>
      </c>
      <c r="D4" s="84" t="s">
        <v>34</v>
      </c>
      <c r="E4" s="84"/>
      <c r="F4" s="84"/>
      <c r="G4" s="84"/>
      <c r="H4" s="84"/>
      <c r="I4" s="84"/>
      <c r="J4" s="87"/>
      <c r="K4" s="87"/>
      <c r="L4" s="87"/>
      <c r="M4" s="87"/>
      <c r="N4" s="87"/>
      <c r="O4" s="84" t="s">
        <v>21</v>
      </c>
      <c r="P4" s="84"/>
      <c r="Q4" s="84"/>
      <c r="R4" s="84"/>
      <c r="S4" s="84"/>
    </row>
    <row r="5" ht="18.75" customHeight="1" spans="1:19">
      <c r="A5" s="12"/>
      <c r="B5" s="84"/>
      <c r="C5" s="84"/>
      <c r="D5" s="85" t="s">
        <v>35</v>
      </c>
      <c r="E5" s="85" t="s">
        <v>36</v>
      </c>
      <c r="F5" s="85" t="s">
        <v>37</v>
      </c>
      <c r="G5" s="85" t="s">
        <v>38</v>
      </c>
      <c r="H5" s="85" t="s">
        <v>39</v>
      </c>
      <c r="I5" s="85" t="s">
        <v>40</v>
      </c>
      <c r="J5" s="88"/>
      <c r="K5" s="88"/>
      <c r="L5" s="88"/>
      <c r="M5" s="88"/>
      <c r="N5" s="88"/>
      <c r="O5" s="85" t="s">
        <v>35</v>
      </c>
      <c r="P5" s="85" t="s">
        <v>36</v>
      </c>
      <c r="Q5" s="85" t="s">
        <v>37</v>
      </c>
      <c r="R5" s="85" t="s">
        <v>38</v>
      </c>
      <c r="S5" s="85" t="s">
        <v>41</v>
      </c>
    </row>
    <row r="6" ht="37" customHeight="1" spans="1:19">
      <c r="A6" s="12"/>
      <c r="B6" s="84"/>
      <c r="C6" s="84"/>
      <c r="D6" s="85"/>
      <c r="E6" s="85"/>
      <c r="F6" s="85"/>
      <c r="G6" s="85"/>
      <c r="H6" s="85"/>
      <c r="I6" s="85" t="s">
        <v>35</v>
      </c>
      <c r="J6" s="85" t="s">
        <v>42</v>
      </c>
      <c r="K6" s="85" t="s">
        <v>43</v>
      </c>
      <c r="L6" s="85" t="s">
        <v>44</v>
      </c>
      <c r="M6" s="85" t="s">
        <v>45</v>
      </c>
      <c r="N6" s="85" t="s">
        <v>46</v>
      </c>
      <c r="O6" s="85"/>
      <c r="P6" s="85"/>
      <c r="Q6" s="85"/>
      <c r="R6" s="85"/>
      <c r="S6" s="85"/>
    </row>
    <row r="7" ht="18.75" customHeight="1" spans="1:19">
      <c r="A7" s="86" t="s">
        <v>47</v>
      </c>
      <c r="B7" s="13" t="s">
        <v>48</v>
      </c>
      <c r="C7" s="13" t="s">
        <v>49</v>
      </c>
      <c r="D7" s="13" t="s">
        <v>50</v>
      </c>
      <c r="E7" s="86" t="s">
        <v>51</v>
      </c>
      <c r="F7" s="13" t="s">
        <v>52</v>
      </c>
      <c r="G7" s="13" t="s">
        <v>53</v>
      </c>
      <c r="H7" s="86" t="s">
        <v>54</v>
      </c>
      <c r="I7" s="13" t="s">
        <v>55</v>
      </c>
      <c r="J7" s="13">
        <v>10</v>
      </c>
      <c r="K7" s="13">
        <v>11</v>
      </c>
      <c r="L7" s="13">
        <v>12</v>
      </c>
      <c r="M7" s="13">
        <v>13</v>
      </c>
      <c r="N7" s="13">
        <v>14</v>
      </c>
      <c r="O7" s="13">
        <v>15</v>
      </c>
      <c r="P7" s="13">
        <v>16</v>
      </c>
      <c r="Q7" s="13">
        <v>17</v>
      </c>
      <c r="R7" s="13">
        <v>18</v>
      </c>
      <c r="S7" s="13">
        <v>19</v>
      </c>
    </row>
    <row r="8" ht="20.25" customHeight="1" spans="1:19">
      <c r="A8" s="15" t="s">
        <v>56</v>
      </c>
      <c r="B8" s="15" t="s">
        <v>57</v>
      </c>
      <c r="C8" s="16">
        <v>59979083.92</v>
      </c>
      <c r="D8" s="16">
        <v>59979083.92</v>
      </c>
      <c r="E8" s="16">
        <v>56646383.92</v>
      </c>
      <c r="F8" s="16">
        <v>50000</v>
      </c>
      <c r="G8" s="16"/>
      <c r="H8" s="16">
        <v>2600200</v>
      </c>
      <c r="I8" s="16">
        <v>682500</v>
      </c>
      <c r="J8" s="16"/>
      <c r="K8" s="16"/>
      <c r="L8" s="16"/>
      <c r="M8" s="16"/>
      <c r="N8" s="16">
        <v>682500</v>
      </c>
      <c r="O8" s="16"/>
      <c r="P8" s="16"/>
      <c r="Q8" s="16"/>
      <c r="R8" s="16"/>
      <c r="S8" s="16"/>
    </row>
    <row r="9" ht="20.25" customHeight="1" spans="1:19">
      <c r="A9" s="52" t="s">
        <v>33</v>
      </c>
      <c r="B9" s="52"/>
      <c r="C9" s="16">
        <v>59979083.92</v>
      </c>
      <c r="D9" s="16">
        <v>59979083.92</v>
      </c>
      <c r="E9" s="16">
        <v>56646383.92</v>
      </c>
      <c r="F9" s="16">
        <v>50000</v>
      </c>
      <c r="G9" s="16"/>
      <c r="H9" s="16">
        <v>2600200</v>
      </c>
      <c r="I9" s="16">
        <v>682500</v>
      </c>
      <c r="J9" s="16"/>
      <c r="K9" s="16"/>
      <c r="L9" s="16"/>
      <c r="M9" s="16"/>
      <c r="N9" s="16">
        <v>682500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156944444444444" right="0.156944444444444" top="0.999999984981507" bottom="0.999999984981507" header="0.499999992490753" footer="0.499999992490753"/>
  <pageSetup paperSize="1" scale="75"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topLeftCell="A7" workbookViewId="0">
      <selection activeCell="S7" sqref="S7"/>
    </sheetView>
  </sheetViews>
  <sheetFormatPr defaultColWidth="8.875" defaultRowHeight="15" customHeight="1"/>
  <cols>
    <col min="1" max="1" width="7.625" style="82" customWidth="1"/>
    <col min="2" max="2" width="28.625" customWidth="1"/>
    <col min="3" max="5" width="11.25" customWidth="1"/>
    <col min="6" max="6" width="10.375" customWidth="1"/>
    <col min="7" max="7" width="9.5" customWidth="1"/>
    <col min="8" max="8" width="8.75" customWidth="1"/>
    <col min="9" max="9" width="17.125" customWidth="1"/>
    <col min="10" max="10" width="8.875" customWidth="1"/>
    <col min="11" max="11" width="8.375" customWidth="1"/>
    <col min="12" max="12" width="10" customWidth="1"/>
    <col min="13" max="13" width="8.75" customWidth="1"/>
    <col min="14" max="14" width="9.375" customWidth="1"/>
    <col min="15" max="15" width="8.875" customWidth="1"/>
  </cols>
  <sheetData>
    <row r="1" ht="18.75" customHeight="1" spans="1:15">
      <c r="A1" s="83"/>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62"/>
      <c r="L2" s="62"/>
      <c r="M2" s="62"/>
      <c r="N2" s="62"/>
      <c r="O2" s="62"/>
    </row>
    <row r="3" ht="18.75" customHeight="1" spans="1:15">
      <c r="A3" s="49" t="str">
        <f>"单位名称："&amp;"新平彝族傣族自治县第一中学"</f>
        <v>单位名称：新平彝族傣族自治县第一中学</v>
      </c>
      <c r="B3" s="48"/>
      <c r="C3" s="48"/>
      <c r="D3" s="48"/>
      <c r="E3" s="48"/>
      <c r="F3" s="48"/>
      <c r="G3" s="48"/>
      <c r="H3" s="48"/>
      <c r="I3" s="48"/>
      <c r="J3" s="2"/>
      <c r="K3" s="2"/>
      <c r="L3" s="2"/>
      <c r="M3" s="2"/>
      <c r="N3" s="2"/>
      <c r="O3" s="2" t="s">
        <v>30</v>
      </c>
    </row>
    <row r="4" ht="18.75" customHeight="1" spans="1:15">
      <c r="A4" s="12" t="s">
        <v>60</v>
      </c>
      <c r="B4" s="12" t="s">
        <v>61</v>
      </c>
      <c r="C4" s="51" t="s">
        <v>33</v>
      </c>
      <c r="D4" s="51" t="s">
        <v>36</v>
      </c>
      <c r="E4" s="51"/>
      <c r="F4" s="51"/>
      <c r="G4" s="12" t="s">
        <v>37</v>
      </c>
      <c r="H4" s="12" t="s">
        <v>38</v>
      </c>
      <c r="I4" s="12" t="s">
        <v>62</v>
      </c>
      <c r="J4" s="12" t="s">
        <v>63</v>
      </c>
      <c r="K4" s="12"/>
      <c r="L4" s="12"/>
      <c r="M4" s="12"/>
      <c r="N4" s="12"/>
      <c r="O4" s="12"/>
    </row>
    <row r="5" ht="36" customHeight="1" spans="1:15">
      <c r="A5" s="12"/>
      <c r="B5" s="12"/>
      <c r="C5" s="51"/>
      <c r="D5" s="51" t="s">
        <v>35</v>
      </c>
      <c r="E5" s="51" t="s">
        <v>64</v>
      </c>
      <c r="F5" s="51" t="s">
        <v>65</v>
      </c>
      <c r="G5" s="12"/>
      <c r="H5" s="12"/>
      <c r="I5" s="12"/>
      <c r="J5" s="12" t="s">
        <v>35</v>
      </c>
      <c r="K5" s="12" t="s">
        <v>66</v>
      </c>
      <c r="L5" s="72" t="s">
        <v>67</v>
      </c>
      <c r="M5" s="72" t="s">
        <v>68</v>
      </c>
      <c r="N5" s="72" t="s">
        <v>69</v>
      </c>
      <c r="O5" s="72" t="s">
        <v>70</v>
      </c>
    </row>
    <row r="6" ht="18.75" customHeight="1" spans="1:15">
      <c r="A6" s="13" t="s">
        <v>47</v>
      </c>
      <c r="B6" s="13" t="s">
        <v>48</v>
      </c>
      <c r="C6" s="13" t="s">
        <v>49</v>
      </c>
      <c r="D6" s="13" t="s">
        <v>50</v>
      </c>
      <c r="E6" s="13" t="s">
        <v>51</v>
      </c>
      <c r="F6" s="13" t="s">
        <v>52</v>
      </c>
      <c r="G6" s="13" t="s">
        <v>53</v>
      </c>
      <c r="H6" s="13" t="s">
        <v>54</v>
      </c>
      <c r="I6" s="13" t="s">
        <v>55</v>
      </c>
      <c r="J6" s="13" t="s">
        <v>71</v>
      </c>
      <c r="K6" s="13">
        <v>11</v>
      </c>
      <c r="L6" s="13">
        <v>12</v>
      </c>
      <c r="M6" s="13">
        <v>13</v>
      </c>
      <c r="N6" s="13">
        <v>14</v>
      </c>
      <c r="O6" s="13">
        <v>15</v>
      </c>
    </row>
    <row r="7" ht="20.25" customHeight="1" spans="1:15">
      <c r="A7" s="52" t="s">
        <v>72</v>
      </c>
      <c r="B7" s="15" t="s">
        <v>73</v>
      </c>
      <c r="C7" s="16">
        <v>44441841.92</v>
      </c>
      <c r="D7" s="16">
        <v>41159141.92</v>
      </c>
      <c r="E7" s="16">
        <v>37240917</v>
      </c>
      <c r="F7" s="16">
        <v>3918224.92</v>
      </c>
      <c r="G7" s="16"/>
      <c r="H7" s="16"/>
      <c r="I7" s="16">
        <v>2600200</v>
      </c>
      <c r="J7" s="16">
        <v>682500</v>
      </c>
      <c r="K7" s="16"/>
      <c r="L7" s="16"/>
      <c r="M7" s="16"/>
      <c r="N7" s="16"/>
      <c r="O7" s="16">
        <v>682500</v>
      </c>
    </row>
    <row r="8" ht="20.25" customHeight="1" spans="1:15">
      <c r="A8" s="52" t="s">
        <v>74</v>
      </c>
      <c r="B8" s="74" t="s">
        <v>75</v>
      </c>
      <c r="C8" s="16">
        <v>43970837.92</v>
      </c>
      <c r="D8" s="16">
        <v>40688137.92</v>
      </c>
      <c r="E8" s="16">
        <v>37240917</v>
      </c>
      <c r="F8" s="16">
        <v>3447220.92</v>
      </c>
      <c r="G8" s="16"/>
      <c r="H8" s="16"/>
      <c r="I8" s="16">
        <v>2600200</v>
      </c>
      <c r="J8" s="16">
        <v>682500</v>
      </c>
      <c r="K8" s="16"/>
      <c r="L8" s="16"/>
      <c r="M8" s="16"/>
      <c r="N8" s="16"/>
      <c r="O8" s="16">
        <v>682500</v>
      </c>
    </row>
    <row r="9" ht="20.25" customHeight="1" spans="1:15">
      <c r="A9" s="52" t="s">
        <v>76</v>
      </c>
      <c r="B9" s="75" t="s">
        <v>77</v>
      </c>
      <c r="C9" s="16">
        <v>423536.52</v>
      </c>
      <c r="D9" s="16">
        <v>423536.52</v>
      </c>
      <c r="E9" s="16"/>
      <c r="F9" s="16">
        <v>423536.52</v>
      </c>
      <c r="G9" s="16"/>
      <c r="H9" s="16"/>
      <c r="I9" s="16"/>
      <c r="J9" s="16"/>
      <c r="K9" s="16"/>
      <c r="L9" s="16"/>
      <c r="M9" s="16"/>
      <c r="N9" s="16"/>
      <c r="O9" s="16"/>
    </row>
    <row r="10" ht="20.25" customHeight="1" spans="1:15">
      <c r="A10" s="52" t="s">
        <v>78</v>
      </c>
      <c r="B10" s="75" t="s">
        <v>79</v>
      </c>
      <c r="C10" s="16">
        <v>43232301.4</v>
      </c>
      <c r="D10" s="16">
        <v>40264601.4</v>
      </c>
      <c r="E10" s="16">
        <v>37240917</v>
      </c>
      <c r="F10" s="16">
        <v>3023684.4</v>
      </c>
      <c r="G10" s="16"/>
      <c r="H10" s="16"/>
      <c r="I10" s="16">
        <v>2600200</v>
      </c>
      <c r="J10" s="16">
        <v>367500</v>
      </c>
      <c r="K10" s="16"/>
      <c r="L10" s="16"/>
      <c r="M10" s="16"/>
      <c r="N10" s="16"/>
      <c r="O10" s="16">
        <v>367500</v>
      </c>
    </row>
    <row r="11" ht="20.25" customHeight="1" spans="1:15">
      <c r="A11" s="52" t="s">
        <v>80</v>
      </c>
      <c r="B11" s="75" t="s">
        <v>81</v>
      </c>
      <c r="C11" s="16">
        <v>315000</v>
      </c>
      <c r="D11" s="16"/>
      <c r="E11" s="16"/>
      <c r="F11" s="16"/>
      <c r="G11" s="16"/>
      <c r="H11" s="16"/>
      <c r="I11" s="16"/>
      <c r="J11" s="16">
        <v>315000</v>
      </c>
      <c r="K11" s="16"/>
      <c r="L11" s="16"/>
      <c r="M11" s="16"/>
      <c r="N11" s="16"/>
      <c r="O11" s="16">
        <v>315000</v>
      </c>
    </row>
    <row r="12" ht="20.25" customHeight="1" spans="1:15">
      <c r="A12" s="52" t="s">
        <v>82</v>
      </c>
      <c r="B12" s="74" t="s">
        <v>83</v>
      </c>
      <c r="C12" s="16">
        <v>7404</v>
      </c>
      <c r="D12" s="16">
        <v>7404</v>
      </c>
      <c r="E12" s="16"/>
      <c r="F12" s="16">
        <v>7404</v>
      </c>
      <c r="G12" s="16"/>
      <c r="H12" s="16"/>
      <c r="I12" s="16"/>
      <c r="J12" s="16"/>
      <c r="K12" s="16"/>
      <c r="L12" s="16"/>
      <c r="M12" s="16"/>
      <c r="N12" s="16"/>
      <c r="O12" s="16"/>
    </row>
    <row r="13" ht="20.25" customHeight="1" spans="1:15">
      <c r="A13" s="52" t="s">
        <v>84</v>
      </c>
      <c r="B13" s="75" t="s">
        <v>85</v>
      </c>
      <c r="C13" s="16">
        <v>504</v>
      </c>
      <c r="D13" s="16">
        <v>504</v>
      </c>
      <c r="E13" s="16"/>
      <c r="F13" s="16">
        <v>504</v>
      </c>
      <c r="G13" s="16"/>
      <c r="H13" s="16"/>
      <c r="I13" s="16"/>
      <c r="J13" s="16"/>
      <c r="K13" s="16"/>
      <c r="L13" s="16"/>
      <c r="M13" s="16"/>
      <c r="N13" s="16"/>
      <c r="O13" s="16"/>
    </row>
    <row r="14" ht="20.25" customHeight="1" spans="1:15">
      <c r="A14" s="52" t="s">
        <v>86</v>
      </c>
      <c r="B14" s="75" t="s">
        <v>87</v>
      </c>
      <c r="C14" s="16">
        <v>6900</v>
      </c>
      <c r="D14" s="16">
        <v>6900</v>
      </c>
      <c r="E14" s="16"/>
      <c r="F14" s="16">
        <v>6900</v>
      </c>
      <c r="G14" s="16"/>
      <c r="H14" s="16"/>
      <c r="I14" s="16"/>
      <c r="J14" s="16"/>
      <c r="K14" s="16"/>
      <c r="L14" s="16"/>
      <c r="M14" s="16"/>
      <c r="N14" s="16"/>
      <c r="O14" s="16"/>
    </row>
    <row r="15" ht="20.25" customHeight="1" spans="1:15">
      <c r="A15" s="52" t="s">
        <v>88</v>
      </c>
      <c r="B15" s="74" t="s">
        <v>89</v>
      </c>
      <c r="C15" s="16">
        <v>463600</v>
      </c>
      <c r="D15" s="16">
        <v>463600</v>
      </c>
      <c r="E15" s="16"/>
      <c r="F15" s="16">
        <v>463600</v>
      </c>
      <c r="G15" s="16"/>
      <c r="H15" s="16"/>
      <c r="I15" s="16"/>
      <c r="J15" s="16"/>
      <c r="K15" s="16"/>
      <c r="L15" s="16"/>
      <c r="M15" s="16"/>
      <c r="N15" s="16"/>
      <c r="O15" s="16"/>
    </row>
    <row r="16" ht="20.25" customHeight="1" spans="1:15">
      <c r="A16" s="52" t="s">
        <v>90</v>
      </c>
      <c r="B16" s="75" t="s">
        <v>91</v>
      </c>
      <c r="C16" s="16">
        <v>463600</v>
      </c>
      <c r="D16" s="16">
        <v>463600</v>
      </c>
      <c r="E16" s="16"/>
      <c r="F16" s="16">
        <v>463600</v>
      </c>
      <c r="G16" s="16"/>
      <c r="H16" s="16"/>
      <c r="I16" s="16"/>
      <c r="J16" s="16"/>
      <c r="K16" s="16"/>
      <c r="L16" s="16"/>
      <c r="M16" s="16"/>
      <c r="N16" s="16"/>
      <c r="O16" s="16"/>
    </row>
    <row r="17" ht="20.25" customHeight="1" spans="1:15">
      <c r="A17" s="52" t="s">
        <v>92</v>
      </c>
      <c r="B17" s="15" t="s">
        <v>93</v>
      </c>
      <c r="C17" s="16">
        <v>5940279</v>
      </c>
      <c r="D17" s="16">
        <v>5940279</v>
      </c>
      <c r="E17" s="16">
        <v>5850315</v>
      </c>
      <c r="F17" s="16">
        <v>89964</v>
      </c>
      <c r="G17" s="16"/>
      <c r="H17" s="16"/>
      <c r="I17" s="16"/>
      <c r="J17" s="16"/>
      <c r="K17" s="16"/>
      <c r="L17" s="16"/>
      <c r="M17" s="16"/>
      <c r="N17" s="16"/>
      <c r="O17" s="16"/>
    </row>
    <row r="18" ht="20.25" customHeight="1" spans="1:15">
      <c r="A18" s="52" t="s">
        <v>94</v>
      </c>
      <c r="B18" s="74" t="s">
        <v>95</v>
      </c>
      <c r="C18" s="16">
        <v>5850315</v>
      </c>
      <c r="D18" s="16">
        <v>5850315</v>
      </c>
      <c r="E18" s="16">
        <v>5850315</v>
      </c>
      <c r="F18" s="16"/>
      <c r="G18" s="16"/>
      <c r="H18" s="16"/>
      <c r="I18" s="16"/>
      <c r="J18" s="16"/>
      <c r="K18" s="16"/>
      <c r="L18" s="16"/>
      <c r="M18" s="16"/>
      <c r="N18" s="16"/>
      <c r="O18" s="16"/>
    </row>
    <row r="19" ht="20.25" customHeight="1" spans="1:15">
      <c r="A19" s="52" t="s">
        <v>96</v>
      </c>
      <c r="B19" s="75" t="s">
        <v>97</v>
      </c>
      <c r="C19" s="16">
        <v>36900</v>
      </c>
      <c r="D19" s="16">
        <v>36900</v>
      </c>
      <c r="E19" s="16">
        <v>36900</v>
      </c>
      <c r="F19" s="16"/>
      <c r="G19" s="16"/>
      <c r="H19" s="16"/>
      <c r="I19" s="16"/>
      <c r="J19" s="16"/>
      <c r="K19" s="16"/>
      <c r="L19" s="16"/>
      <c r="M19" s="16"/>
      <c r="N19" s="16"/>
      <c r="O19" s="16"/>
    </row>
    <row r="20" ht="20.25" customHeight="1" spans="1:15">
      <c r="A20" s="52" t="s">
        <v>98</v>
      </c>
      <c r="B20" s="75" t="s">
        <v>99</v>
      </c>
      <c r="C20" s="16">
        <v>5813415</v>
      </c>
      <c r="D20" s="16">
        <v>5813415</v>
      </c>
      <c r="E20" s="16">
        <v>5813415</v>
      </c>
      <c r="F20" s="16"/>
      <c r="G20" s="16"/>
      <c r="H20" s="16"/>
      <c r="I20" s="16"/>
      <c r="J20" s="16"/>
      <c r="K20" s="16"/>
      <c r="L20" s="16"/>
      <c r="M20" s="16"/>
      <c r="N20" s="16"/>
      <c r="O20" s="16"/>
    </row>
    <row r="21" ht="20.25" customHeight="1" spans="1:15">
      <c r="A21" s="52" t="s">
        <v>100</v>
      </c>
      <c r="B21" s="74" t="s">
        <v>101</v>
      </c>
      <c r="C21" s="16">
        <v>89964</v>
      </c>
      <c r="D21" s="16">
        <v>89964</v>
      </c>
      <c r="E21" s="16"/>
      <c r="F21" s="16">
        <v>89964</v>
      </c>
      <c r="G21" s="16"/>
      <c r="H21" s="16"/>
      <c r="I21" s="16"/>
      <c r="J21" s="16"/>
      <c r="K21" s="16"/>
      <c r="L21" s="16"/>
      <c r="M21" s="16"/>
      <c r="N21" s="16"/>
      <c r="O21" s="16"/>
    </row>
    <row r="22" ht="20.25" customHeight="1" spans="1:15">
      <c r="A22" s="52" t="s">
        <v>102</v>
      </c>
      <c r="B22" s="75" t="s">
        <v>103</v>
      </c>
      <c r="C22" s="16">
        <v>89964</v>
      </c>
      <c r="D22" s="16">
        <v>89964</v>
      </c>
      <c r="E22" s="16"/>
      <c r="F22" s="16">
        <v>89964</v>
      </c>
      <c r="G22" s="16"/>
      <c r="H22" s="16"/>
      <c r="I22" s="16"/>
      <c r="J22" s="16"/>
      <c r="K22" s="16"/>
      <c r="L22" s="16"/>
      <c r="M22" s="16"/>
      <c r="N22" s="16"/>
      <c r="O22" s="16"/>
    </row>
    <row r="23" ht="20.25" customHeight="1" spans="1:15">
      <c r="A23" s="52" t="s">
        <v>104</v>
      </c>
      <c r="B23" s="15" t="s">
        <v>105</v>
      </c>
      <c r="C23" s="16">
        <v>5246391</v>
      </c>
      <c r="D23" s="16">
        <v>5246391</v>
      </c>
      <c r="E23" s="16">
        <v>5246391</v>
      </c>
      <c r="F23" s="16"/>
      <c r="G23" s="16"/>
      <c r="H23" s="16"/>
      <c r="I23" s="16"/>
      <c r="J23" s="16"/>
      <c r="K23" s="16"/>
      <c r="L23" s="16"/>
      <c r="M23" s="16"/>
      <c r="N23" s="16"/>
      <c r="O23" s="16"/>
    </row>
    <row r="24" ht="20.25" customHeight="1" spans="1:15">
      <c r="A24" s="52" t="s">
        <v>106</v>
      </c>
      <c r="B24" s="74" t="s">
        <v>107</v>
      </c>
      <c r="C24" s="16">
        <v>5246391</v>
      </c>
      <c r="D24" s="16">
        <v>5246391</v>
      </c>
      <c r="E24" s="16">
        <v>5246391</v>
      </c>
      <c r="F24" s="16"/>
      <c r="G24" s="16"/>
      <c r="H24" s="16"/>
      <c r="I24" s="16"/>
      <c r="J24" s="16"/>
      <c r="K24" s="16"/>
      <c r="L24" s="16"/>
      <c r="M24" s="16"/>
      <c r="N24" s="16"/>
      <c r="O24" s="16"/>
    </row>
    <row r="25" ht="20.25" customHeight="1" spans="1:15">
      <c r="A25" s="52" t="s">
        <v>108</v>
      </c>
      <c r="B25" s="75" t="s">
        <v>109</v>
      </c>
      <c r="C25" s="16">
        <v>3147577</v>
      </c>
      <c r="D25" s="16">
        <v>3147577</v>
      </c>
      <c r="E25" s="16">
        <v>3147577</v>
      </c>
      <c r="F25" s="16"/>
      <c r="G25" s="16"/>
      <c r="H25" s="16"/>
      <c r="I25" s="16"/>
      <c r="J25" s="16"/>
      <c r="K25" s="16"/>
      <c r="L25" s="16"/>
      <c r="M25" s="16"/>
      <c r="N25" s="16"/>
      <c r="O25" s="16"/>
    </row>
    <row r="26" ht="20.25" customHeight="1" spans="1:15">
      <c r="A26" s="52" t="s">
        <v>110</v>
      </c>
      <c r="B26" s="75" t="s">
        <v>111</v>
      </c>
      <c r="C26" s="16">
        <v>1880810</v>
      </c>
      <c r="D26" s="16">
        <v>1880810</v>
      </c>
      <c r="E26" s="16">
        <v>1880810</v>
      </c>
      <c r="F26" s="16"/>
      <c r="G26" s="16"/>
      <c r="H26" s="16"/>
      <c r="I26" s="16"/>
      <c r="J26" s="16"/>
      <c r="K26" s="16"/>
      <c r="L26" s="16"/>
      <c r="M26" s="16"/>
      <c r="N26" s="16"/>
      <c r="O26" s="16"/>
    </row>
    <row r="27" ht="20.25" customHeight="1" spans="1:15">
      <c r="A27" s="52" t="s">
        <v>112</v>
      </c>
      <c r="B27" s="75" t="s">
        <v>113</v>
      </c>
      <c r="C27" s="16">
        <v>218004</v>
      </c>
      <c r="D27" s="16">
        <v>218004</v>
      </c>
      <c r="E27" s="16">
        <v>218004</v>
      </c>
      <c r="F27" s="16"/>
      <c r="G27" s="16"/>
      <c r="H27" s="16"/>
      <c r="I27" s="16"/>
      <c r="J27" s="16"/>
      <c r="K27" s="16"/>
      <c r="L27" s="16"/>
      <c r="M27" s="16"/>
      <c r="N27" s="16"/>
      <c r="O27" s="16"/>
    </row>
    <row r="28" ht="20.25" customHeight="1" spans="1:15">
      <c r="A28" s="52" t="s">
        <v>114</v>
      </c>
      <c r="B28" s="15" t="s">
        <v>115</v>
      </c>
      <c r="C28" s="16">
        <v>4300572</v>
      </c>
      <c r="D28" s="16">
        <v>4300572</v>
      </c>
      <c r="E28" s="16">
        <v>4300572</v>
      </c>
      <c r="F28" s="16"/>
      <c r="G28" s="16"/>
      <c r="H28" s="16"/>
      <c r="I28" s="16"/>
      <c r="J28" s="16"/>
      <c r="K28" s="16"/>
      <c r="L28" s="16"/>
      <c r="M28" s="16"/>
      <c r="N28" s="16"/>
      <c r="O28" s="16"/>
    </row>
    <row r="29" ht="20.25" customHeight="1" spans="1:15">
      <c r="A29" s="52" t="s">
        <v>116</v>
      </c>
      <c r="B29" s="74" t="s">
        <v>117</v>
      </c>
      <c r="C29" s="16">
        <v>4300572</v>
      </c>
      <c r="D29" s="16">
        <v>4300572</v>
      </c>
      <c r="E29" s="16">
        <v>4300572</v>
      </c>
      <c r="F29" s="16"/>
      <c r="G29" s="16"/>
      <c r="H29" s="16"/>
      <c r="I29" s="16"/>
      <c r="J29" s="16"/>
      <c r="K29" s="16"/>
      <c r="L29" s="16"/>
      <c r="M29" s="16"/>
      <c r="N29" s="16"/>
      <c r="O29" s="16"/>
    </row>
    <row r="30" ht="20.25" customHeight="1" spans="1:15">
      <c r="A30" s="52" t="s">
        <v>118</v>
      </c>
      <c r="B30" s="75" t="s">
        <v>119</v>
      </c>
      <c r="C30" s="16">
        <v>4300572</v>
      </c>
      <c r="D30" s="16">
        <v>4300572</v>
      </c>
      <c r="E30" s="16">
        <v>4300572</v>
      </c>
      <c r="F30" s="16"/>
      <c r="G30" s="16"/>
      <c r="H30" s="16"/>
      <c r="I30" s="16"/>
      <c r="J30" s="16"/>
      <c r="K30" s="16"/>
      <c r="L30" s="16"/>
      <c r="M30" s="16"/>
      <c r="N30" s="16"/>
      <c r="O30" s="16"/>
    </row>
    <row r="31" ht="20.25" customHeight="1" spans="1:15">
      <c r="A31" s="52">
        <v>229</v>
      </c>
      <c r="B31" s="75" t="s">
        <v>70</v>
      </c>
      <c r="C31" s="16">
        <v>50000</v>
      </c>
      <c r="D31" s="16"/>
      <c r="E31" s="16"/>
      <c r="F31" s="16"/>
      <c r="G31" s="16">
        <v>50000</v>
      </c>
      <c r="H31" s="16"/>
      <c r="I31" s="16"/>
      <c r="J31" s="16"/>
      <c r="K31" s="16"/>
      <c r="L31" s="16"/>
      <c r="M31" s="16"/>
      <c r="N31" s="16"/>
      <c r="O31" s="16"/>
    </row>
    <row r="32" ht="20.25" customHeight="1" spans="1:15">
      <c r="A32" s="52">
        <v>22960</v>
      </c>
      <c r="B32" s="75" t="s">
        <v>120</v>
      </c>
      <c r="C32" s="16">
        <v>50000</v>
      </c>
      <c r="D32" s="16"/>
      <c r="E32" s="16"/>
      <c r="F32" s="16"/>
      <c r="G32" s="16">
        <v>50000</v>
      </c>
      <c r="H32" s="16"/>
      <c r="I32" s="16"/>
      <c r="J32" s="16"/>
      <c r="K32" s="16"/>
      <c r="L32" s="16"/>
      <c r="M32" s="16"/>
      <c r="N32" s="16"/>
      <c r="O32" s="16"/>
    </row>
    <row r="33" ht="20.25" customHeight="1" spans="1:15">
      <c r="A33" s="52">
        <v>2296003</v>
      </c>
      <c r="B33" s="75" t="s">
        <v>121</v>
      </c>
      <c r="C33" s="16">
        <v>50000</v>
      </c>
      <c r="D33" s="16"/>
      <c r="E33" s="16"/>
      <c r="F33" s="16"/>
      <c r="G33" s="16">
        <v>50000</v>
      </c>
      <c r="H33" s="16"/>
      <c r="I33" s="16"/>
      <c r="J33" s="16"/>
      <c r="K33" s="16"/>
      <c r="L33" s="16"/>
      <c r="M33" s="16"/>
      <c r="N33" s="16"/>
      <c r="O33" s="16"/>
    </row>
    <row r="34" ht="20.25" customHeight="1" spans="1:15">
      <c r="A34" s="52" t="s">
        <v>122</v>
      </c>
      <c r="B34" s="52"/>
      <c r="C34" s="16">
        <v>59979083.92</v>
      </c>
      <c r="D34" s="16">
        <v>56646383.92</v>
      </c>
      <c r="E34" s="16">
        <v>52638195</v>
      </c>
      <c r="F34" s="16">
        <v>4008188.92</v>
      </c>
      <c r="G34" s="16">
        <v>50000</v>
      </c>
      <c r="H34" s="16"/>
      <c r="I34" s="16">
        <v>2600200</v>
      </c>
      <c r="J34" s="16">
        <v>682500</v>
      </c>
      <c r="K34" s="16"/>
      <c r="L34" s="16"/>
      <c r="M34" s="16"/>
      <c r="N34" s="16"/>
      <c r="O34" s="16">
        <v>682500</v>
      </c>
    </row>
  </sheetData>
  <mergeCells count="11">
    <mergeCell ref="A2:O2"/>
    <mergeCell ref="A3:I3"/>
    <mergeCell ref="D4:F4"/>
    <mergeCell ref="J4:O4"/>
    <mergeCell ref="A34:B34"/>
    <mergeCell ref="A4:A5"/>
    <mergeCell ref="B4:B5"/>
    <mergeCell ref="C4:C5"/>
    <mergeCell ref="G4:G5"/>
    <mergeCell ref="H4:H5"/>
    <mergeCell ref="I4:I5"/>
  </mergeCells>
  <pageMargins left="0.275" right="0.196527777777778" top="0.511805555555556" bottom="0.275" header="0.499999992490753" footer="0.196527777777778"/>
  <pageSetup paperSize="1" scale="75"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C19" sqref="C19"/>
    </sheetView>
  </sheetViews>
  <sheetFormatPr defaultColWidth="8.875" defaultRowHeight="15" customHeight="1" outlineLevelCol="3"/>
  <cols>
    <col min="1" max="1" width="25.375" customWidth="1"/>
    <col min="2" max="2" width="32.75" customWidth="1"/>
    <col min="3" max="4" width="35.75" customWidth="1"/>
  </cols>
  <sheetData>
    <row r="1" ht="18.75" customHeight="1" spans="1:4">
      <c r="A1" s="1"/>
      <c r="B1" s="1"/>
      <c r="C1" s="1"/>
      <c r="D1" s="5" t="s">
        <v>123</v>
      </c>
    </row>
    <row r="2" ht="45" customHeight="1" spans="1:4">
      <c r="A2" s="3" t="s">
        <v>124</v>
      </c>
      <c r="B2" s="3"/>
      <c r="C2" s="3"/>
      <c r="D2" s="3"/>
    </row>
    <row r="3" ht="18.75" customHeight="1" spans="1:4">
      <c r="A3" s="4" t="str">
        <f>"单位名称："&amp;"新平彝族傣族自治县第一中学"</f>
        <v>单位名称：新平彝族傣族自治县第一中学</v>
      </c>
      <c r="B3" s="4"/>
      <c r="C3" s="76"/>
      <c r="D3" s="5" t="s">
        <v>2</v>
      </c>
    </row>
    <row r="4" ht="22.65" customHeight="1" spans="1:4">
      <c r="A4" s="7" t="s">
        <v>3</v>
      </c>
      <c r="B4" s="7"/>
      <c r="C4" s="7" t="s">
        <v>4</v>
      </c>
      <c r="D4" s="7"/>
    </row>
    <row r="5" ht="18.75" customHeight="1" spans="1:4">
      <c r="A5" s="7" t="s">
        <v>5</v>
      </c>
      <c r="B5" s="7" t="s">
        <v>6</v>
      </c>
      <c r="C5" s="7" t="s">
        <v>125</v>
      </c>
      <c r="D5" s="7" t="s">
        <v>6</v>
      </c>
    </row>
    <row r="6" ht="18.75" customHeight="1" spans="1:4">
      <c r="A6" s="7"/>
      <c r="B6" s="7"/>
      <c r="C6" s="7"/>
      <c r="D6" s="7"/>
    </row>
    <row r="7" ht="22.65" customHeight="1" spans="1:4">
      <c r="A7" s="14" t="s">
        <v>126</v>
      </c>
      <c r="B7" s="16">
        <v>56696383.92</v>
      </c>
      <c r="C7" s="14" t="s">
        <v>127</v>
      </c>
      <c r="D7" s="16">
        <v>56696383.92</v>
      </c>
    </row>
    <row r="8" ht="22.65" customHeight="1" spans="1:4">
      <c r="A8" s="14" t="s">
        <v>128</v>
      </c>
      <c r="B8" s="16">
        <v>56646383.92</v>
      </c>
      <c r="C8" s="14" t="str">
        <f>"（"&amp;"一"&amp;"）"&amp;"教育支出"</f>
        <v>（一）教育支出</v>
      </c>
      <c r="D8" s="16">
        <v>41159141.92</v>
      </c>
    </row>
    <row r="9" ht="22.65" customHeight="1" spans="1:4">
      <c r="A9" s="14" t="s">
        <v>129</v>
      </c>
      <c r="B9" s="16">
        <v>50000</v>
      </c>
      <c r="C9" s="14" t="str">
        <f>"（"&amp;"二"&amp;"）"&amp;"社会保障和就业支出"</f>
        <v>（二）社会保障和就业支出</v>
      </c>
      <c r="D9" s="16">
        <v>5940279</v>
      </c>
    </row>
    <row r="10" ht="22.65" customHeight="1" spans="1:4">
      <c r="A10" s="14" t="s">
        <v>130</v>
      </c>
      <c r="B10" s="16"/>
      <c r="C10" s="14" t="str">
        <f>"（"&amp;"三"&amp;"）"&amp;"卫生健康支出"</f>
        <v>（三）卫生健康支出</v>
      </c>
      <c r="D10" s="16">
        <v>5246391</v>
      </c>
    </row>
    <row r="11" ht="22.65" customHeight="1" spans="1:4">
      <c r="A11" s="14" t="s">
        <v>131</v>
      </c>
      <c r="B11" s="16"/>
      <c r="C11" s="77" t="s">
        <v>132</v>
      </c>
      <c r="D11" s="16">
        <v>4300572</v>
      </c>
    </row>
    <row r="12" ht="22.65" customHeight="1" spans="1:4">
      <c r="A12" s="14" t="s">
        <v>128</v>
      </c>
      <c r="B12" s="16"/>
      <c r="C12" s="77" t="s">
        <v>133</v>
      </c>
      <c r="D12" s="16">
        <v>50000</v>
      </c>
    </row>
    <row r="13" ht="22.65" customHeight="1" spans="1:4">
      <c r="A13" s="14" t="s">
        <v>129</v>
      </c>
      <c r="B13" s="16"/>
      <c r="C13" s="14"/>
      <c r="D13" s="16"/>
    </row>
    <row r="14" ht="22.65" customHeight="1" spans="1:4">
      <c r="A14" s="14" t="s">
        <v>130</v>
      </c>
      <c r="B14" s="16"/>
      <c r="C14" s="14"/>
      <c r="D14" s="16"/>
    </row>
    <row r="15" ht="22.65" customHeight="1" spans="1:4">
      <c r="A15" s="78"/>
      <c r="B15" s="16"/>
      <c r="C15" s="14" t="s">
        <v>134</v>
      </c>
      <c r="D15" s="16"/>
    </row>
    <row r="16" ht="22.65" customHeight="1" spans="1:4">
      <c r="A16" s="79" t="s">
        <v>135</v>
      </c>
      <c r="B16" s="80">
        <v>56696383.92</v>
      </c>
      <c r="C16" s="81" t="s">
        <v>136</v>
      </c>
      <c r="D16" s="80">
        <v>56696383.92</v>
      </c>
    </row>
  </sheetData>
  <mergeCells count="8">
    <mergeCell ref="A2:D2"/>
    <mergeCell ref="A3:B3"/>
    <mergeCell ref="A4:B4"/>
    <mergeCell ref="C4:D4"/>
    <mergeCell ref="A5:A6"/>
    <mergeCell ref="B5:B6"/>
    <mergeCell ref="C5:C6"/>
    <mergeCell ref="D5:D6"/>
  </mergeCells>
  <pageMargins left="0.314583333333333" right="0.236111111111111" top="0.999999984981507" bottom="0.999999984981507" header="0.499999992490753" footer="0.499999992490753"/>
  <pageSetup paperSize="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selection activeCell="J5" sqref="J5"/>
    </sheetView>
  </sheetViews>
  <sheetFormatPr defaultColWidth="8.875" defaultRowHeight="15" customHeight="1" outlineLevelCol="6"/>
  <cols>
    <col min="1" max="1" width="12.625" customWidth="1"/>
    <col min="2" max="2" width="32.2916666666667" customWidth="1"/>
    <col min="3" max="3" width="18.5" customWidth="1"/>
    <col min="4" max="4" width="18.65" customWidth="1"/>
    <col min="5" max="5" width="17.5916666666667" customWidth="1"/>
    <col min="6" max="6" width="20.7583333333333" customWidth="1"/>
    <col min="7" max="7" width="21.375" customWidth="1"/>
  </cols>
  <sheetData>
    <row r="1" ht="18.75" customHeight="1" spans="1:7">
      <c r="A1" s="1"/>
      <c r="B1" s="1"/>
      <c r="C1" s="1"/>
      <c r="D1" s="1"/>
      <c r="E1" s="1"/>
      <c r="F1" s="1"/>
      <c r="G1" s="47" t="s">
        <v>137</v>
      </c>
    </row>
    <row r="2" ht="37.5" customHeight="1" spans="1:7">
      <c r="A2" s="3" t="s">
        <v>138</v>
      </c>
      <c r="B2" s="3"/>
      <c r="C2" s="3"/>
      <c r="D2" s="3"/>
      <c r="E2" s="3"/>
      <c r="F2" s="3"/>
      <c r="G2" s="3"/>
    </row>
    <row r="3" ht="18.75" customHeight="1" spans="1:7">
      <c r="A3" s="48" t="str">
        <f>"单位名称："&amp;"新平彝族傣族自治县第一中学"</f>
        <v>单位名称：新平彝族傣族自治县第一中学</v>
      </c>
      <c r="B3" s="48"/>
      <c r="C3" s="48"/>
      <c r="D3" s="49"/>
      <c r="E3" s="49"/>
      <c r="F3" s="49"/>
      <c r="G3" s="50" t="s">
        <v>30</v>
      </c>
    </row>
    <row r="4" ht="18.75" customHeight="1" spans="1:7">
      <c r="A4" s="12" t="s">
        <v>139</v>
      </c>
      <c r="B4" s="12" t="s">
        <v>61</v>
      </c>
      <c r="C4" s="51" t="s">
        <v>33</v>
      </c>
      <c r="D4" s="51" t="s">
        <v>64</v>
      </c>
      <c r="E4" s="51"/>
      <c r="F4" s="51"/>
      <c r="G4" s="12" t="s">
        <v>65</v>
      </c>
    </row>
    <row r="5" ht="18.75" customHeight="1" spans="1:7">
      <c r="A5" s="12" t="s">
        <v>60</v>
      </c>
      <c r="B5" s="12" t="s">
        <v>61</v>
      </c>
      <c r="C5" s="51"/>
      <c r="D5" s="51" t="s">
        <v>35</v>
      </c>
      <c r="E5" s="51" t="s">
        <v>140</v>
      </c>
      <c r="F5" s="51" t="s">
        <v>141</v>
      </c>
      <c r="G5" s="12"/>
    </row>
    <row r="6" ht="18.75" customHeight="1" spans="1:7">
      <c r="A6" s="13" t="s">
        <v>47</v>
      </c>
      <c r="B6" s="13" t="s">
        <v>48</v>
      </c>
      <c r="C6" s="13" t="s">
        <v>49</v>
      </c>
      <c r="D6" s="13" t="s">
        <v>50</v>
      </c>
      <c r="E6" s="13" t="s">
        <v>51</v>
      </c>
      <c r="F6" s="13" t="s">
        <v>52</v>
      </c>
      <c r="G6" s="13" t="s">
        <v>53</v>
      </c>
    </row>
    <row r="7" ht="20.25" customHeight="1" spans="1:7">
      <c r="A7" s="15" t="s">
        <v>72</v>
      </c>
      <c r="B7" s="15" t="s">
        <v>73</v>
      </c>
      <c r="C7" s="16">
        <v>41159141.92</v>
      </c>
      <c r="D7" s="16">
        <v>37240917</v>
      </c>
      <c r="E7" s="16">
        <v>36589017</v>
      </c>
      <c r="F7" s="16">
        <v>651900</v>
      </c>
      <c r="G7" s="16">
        <v>3918224.92</v>
      </c>
    </row>
    <row r="8" ht="20.25" customHeight="1" spans="1:7">
      <c r="A8" s="74" t="s">
        <v>74</v>
      </c>
      <c r="B8" s="74" t="s">
        <v>75</v>
      </c>
      <c r="C8" s="16">
        <v>40688137.92</v>
      </c>
      <c r="D8" s="16">
        <v>37240917</v>
      </c>
      <c r="E8" s="16">
        <v>36589017</v>
      </c>
      <c r="F8" s="16">
        <v>651900</v>
      </c>
      <c r="G8" s="16">
        <v>3447220.92</v>
      </c>
    </row>
    <row r="9" ht="20.25" customHeight="1" spans="1:7">
      <c r="A9" s="75" t="s">
        <v>76</v>
      </c>
      <c r="B9" s="75" t="s">
        <v>77</v>
      </c>
      <c r="C9" s="16">
        <v>423536.52</v>
      </c>
      <c r="D9" s="16"/>
      <c r="E9" s="16"/>
      <c r="F9" s="16"/>
      <c r="G9" s="16">
        <v>423536.52</v>
      </c>
    </row>
    <row r="10" ht="20.25" customHeight="1" spans="1:7">
      <c r="A10" s="75" t="s">
        <v>78</v>
      </c>
      <c r="B10" s="75" t="s">
        <v>79</v>
      </c>
      <c r="C10" s="16">
        <v>40264601.4</v>
      </c>
      <c r="D10" s="16">
        <v>37240917</v>
      </c>
      <c r="E10" s="16">
        <v>36589017</v>
      </c>
      <c r="F10" s="16">
        <v>651900</v>
      </c>
      <c r="G10" s="16">
        <v>3023684.4</v>
      </c>
    </row>
    <row r="11" ht="20.25" customHeight="1" spans="1:7">
      <c r="A11" s="74" t="s">
        <v>82</v>
      </c>
      <c r="B11" s="74" t="s">
        <v>83</v>
      </c>
      <c r="C11" s="16">
        <v>7404</v>
      </c>
      <c r="D11" s="16"/>
      <c r="E11" s="16"/>
      <c r="F11" s="16"/>
      <c r="G11" s="16">
        <v>7404</v>
      </c>
    </row>
    <row r="12" ht="20.25" customHeight="1" spans="1:7">
      <c r="A12" s="75" t="s">
        <v>84</v>
      </c>
      <c r="B12" s="75" t="s">
        <v>85</v>
      </c>
      <c r="C12" s="16">
        <v>504</v>
      </c>
      <c r="D12" s="16"/>
      <c r="E12" s="16"/>
      <c r="F12" s="16"/>
      <c r="G12" s="16">
        <v>504</v>
      </c>
    </row>
    <row r="13" ht="20.25" customHeight="1" spans="1:7">
      <c r="A13" s="75" t="s">
        <v>86</v>
      </c>
      <c r="B13" s="75" t="s">
        <v>87</v>
      </c>
      <c r="C13" s="16">
        <v>6900</v>
      </c>
      <c r="D13" s="16"/>
      <c r="E13" s="16"/>
      <c r="F13" s="16"/>
      <c r="G13" s="16">
        <v>6900</v>
      </c>
    </row>
    <row r="14" ht="20.25" customHeight="1" spans="1:7">
      <c r="A14" s="74" t="s">
        <v>88</v>
      </c>
      <c r="B14" s="74" t="s">
        <v>89</v>
      </c>
      <c r="C14" s="16">
        <v>463600</v>
      </c>
      <c r="D14" s="16"/>
      <c r="E14" s="16"/>
      <c r="F14" s="16"/>
      <c r="G14" s="16">
        <v>463600</v>
      </c>
    </row>
    <row r="15" ht="20.25" customHeight="1" spans="1:7">
      <c r="A15" s="75" t="s">
        <v>90</v>
      </c>
      <c r="B15" s="75" t="s">
        <v>91</v>
      </c>
      <c r="C15" s="16">
        <v>463600</v>
      </c>
      <c r="D15" s="16"/>
      <c r="E15" s="16"/>
      <c r="F15" s="16"/>
      <c r="G15" s="16">
        <v>463600</v>
      </c>
    </row>
    <row r="16" ht="20.25" customHeight="1" spans="1:7">
      <c r="A16" s="15" t="s">
        <v>92</v>
      </c>
      <c r="B16" s="15" t="s">
        <v>93</v>
      </c>
      <c r="C16" s="16">
        <v>5940279</v>
      </c>
      <c r="D16" s="16">
        <v>5850315</v>
      </c>
      <c r="E16" s="16">
        <v>5813415</v>
      </c>
      <c r="F16" s="16">
        <v>36900</v>
      </c>
      <c r="G16" s="16">
        <v>89964</v>
      </c>
    </row>
    <row r="17" ht="20.25" customHeight="1" spans="1:7">
      <c r="A17" s="74" t="s">
        <v>94</v>
      </c>
      <c r="B17" s="74" t="s">
        <v>95</v>
      </c>
      <c r="C17" s="16">
        <v>5850315</v>
      </c>
      <c r="D17" s="16">
        <v>5850315</v>
      </c>
      <c r="E17" s="16">
        <v>5813415</v>
      </c>
      <c r="F17" s="16">
        <v>36900</v>
      </c>
      <c r="G17" s="16"/>
    </row>
    <row r="18" ht="20.25" customHeight="1" spans="1:7">
      <c r="A18" s="75" t="s">
        <v>96</v>
      </c>
      <c r="B18" s="75" t="s">
        <v>97</v>
      </c>
      <c r="C18" s="16">
        <v>36900</v>
      </c>
      <c r="D18" s="16">
        <v>36900</v>
      </c>
      <c r="E18" s="16"/>
      <c r="F18" s="16">
        <v>36900</v>
      </c>
      <c r="G18" s="16"/>
    </row>
    <row r="19" ht="20.25" customHeight="1" spans="1:7">
      <c r="A19" s="75" t="s">
        <v>98</v>
      </c>
      <c r="B19" s="75" t="s">
        <v>99</v>
      </c>
      <c r="C19" s="16">
        <v>5813415</v>
      </c>
      <c r="D19" s="16">
        <v>5813415</v>
      </c>
      <c r="E19" s="16">
        <v>5813415</v>
      </c>
      <c r="F19" s="16"/>
      <c r="G19" s="16"/>
    </row>
    <row r="20" ht="20.25" customHeight="1" spans="1:7">
      <c r="A20" s="74" t="s">
        <v>100</v>
      </c>
      <c r="B20" s="74" t="s">
        <v>101</v>
      </c>
      <c r="C20" s="16">
        <v>89964</v>
      </c>
      <c r="D20" s="16"/>
      <c r="E20" s="16"/>
      <c r="F20" s="16"/>
      <c r="G20" s="16">
        <v>89964</v>
      </c>
    </row>
    <row r="21" ht="20.25" customHeight="1" spans="1:7">
      <c r="A21" s="75" t="s">
        <v>102</v>
      </c>
      <c r="B21" s="75" t="s">
        <v>103</v>
      </c>
      <c r="C21" s="16">
        <v>89964</v>
      </c>
      <c r="D21" s="16"/>
      <c r="E21" s="16"/>
      <c r="F21" s="16"/>
      <c r="G21" s="16">
        <v>89964</v>
      </c>
    </row>
    <row r="22" ht="20.25" customHeight="1" spans="1:7">
      <c r="A22" s="15" t="s">
        <v>104</v>
      </c>
      <c r="B22" s="15" t="s">
        <v>105</v>
      </c>
      <c r="C22" s="16">
        <v>5246391</v>
      </c>
      <c r="D22" s="16">
        <v>5246391</v>
      </c>
      <c r="E22" s="16">
        <v>5246391</v>
      </c>
      <c r="F22" s="16"/>
      <c r="G22" s="16"/>
    </row>
    <row r="23" ht="20.25" customHeight="1" spans="1:7">
      <c r="A23" s="74" t="s">
        <v>106</v>
      </c>
      <c r="B23" s="74" t="s">
        <v>107</v>
      </c>
      <c r="C23" s="16">
        <v>5246391</v>
      </c>
      <c r="D23" s="16">
        <v>5246391</v>
      </c>
      <c r="E23" s="16">
        <v>5246391</v>
      </c>
      <c r="F23" s="16"/>
      <c r="G23" s="16"/>
    </row>
    <row r="24" ht="20.25" customHeight="1" spans="1:7">
      <c r="A24" s="75" t="s">
        <v>108</v>
      </c>
      <c r="B24" s="75" t="s">
        <v>109</v>
      </c>
      <c r="C24" s="16">
        <v>3147577</v>
      </c>
      <c r="D24" s="16">
        <v>3147577</v>
      </c>
      <c r="E24" s="16">
        <v>3147577</v>
      </c>
      <c r="F24" s="16"/>
      <c r="G24" s="16"/>
    </row>
    <row r="25" ht="20.25" customHeight="1" spans="1:7">
      <c r="A25" s="75" t="s">
        <v>110</v>
      </c>
      <c r="B25" s="75" t="s">
        <v>111</v>
      </c>
      <c r="C25" s="16">
        <v>1880810</v>
      </c>
      <c r="D25" s="16">
        <v>1880810</v>
      </c>
      <c r="E25" s="16">
        <v>1880810</v>
      </c>
      <c r="F25" s="16"/>
      <c r="G25" s="16"/>
    </row>
    <row r="26" ht="20.25" customHeight="1" spans="1:7">
      <c r="A26" s="75" t="s">
        <v>112</v>
      </c>
      <c r="B26" s="75" t="s">
        <v>113</v>
      </c>
      <c r="C26" s="16">
        <v>218004</v>
      </c>
      <c r="D26" s="16">
        <v>218004</v>
      </c>
      <c r="E26" s="16">
        <v>218004</v>
      </c>
      <c r="F26" s="16"/>
      <c r="G26" s="16"/>
    </row>
    <row r="27" ht="20.25" customHeight="1" spans="1:7">
      <c r="A27" s="15" t="s">
        <v>114</v>
      </c>
      <c r="B27" s="15" t="s">
        <v>115</v>
      </c>
      <c r="C27" s="16">
        <v>4300572</v>
      </c>
      <c r="D27" s="16">
        <v>4300572</v>
      </c>
      <c r="E27" s="16">
        <v>4300572</v>
      </c>
      <c r="F27" s="16"/>
      <c r="G27" s="16"/>
    </row>
    <row r="28" ht="20.25" customHeight="1" spans="1:7">
      <c r="A28" s="74" t="s">
        <v>116</v>
      </c>
      <c r="B28" s="74" t="s">
        <v>117</v>
      </c>
      <c r="C28" s="16">
        <v>4300572</v>
      </c>
      <c r="D28" s="16">
        <v>4300572</v>
      </c>
      <c r="E28" s="16">
        <v>4300572</v>
      </c>
      <c r="F28" s="16"/>
      <c r="G28" s="16"/>
    </row>
    <row r="29" ht="20.25" customHeight="1" spans="1:7">
      <c r="A29" s="75" t="s">
        <v>118</v>
      </c>
      <c r="B29" s="75" t="s">
        <v>119</v>
      </c>
      <c r="C29" s="16">
        <v>4300572</v>
      </c>
      <c r="D29" s="16">
        <v>4300572</v>
      </c>
      <c r="E29" s="16">
        <v>4300572</v>
      </c>
      <c r="F29" s="16"/>
      <c r="G29" s="16"/>
    </row>
    <row r="30" ht="20.25" customHeight="1" spans="1:7">
      <c r="A30" s="52" t="s">
        <v>122</v>
      </c>
      <c r="B30" s="52"/>
      <c r="C30" s="53">
        <v>56646383.92</v>
      </c>
      <c r="D30" s="53">
        <v>52638195</v>
      </c>
      <c r="E30" s="53">
        <v>51949395</v>
      </c>
      <c r="F30" s="53">
        <v>688800</v>
      </c>
      <c r="G30" s="53">
        <v>4008188.92</v>
      </c>
    </row>
  </sheetData>
  <mergeCells count="7">
    <mergeCell ref="A2:G2"/>
    <mergeCell ref="A3:C3"/>
    <mergeCell ref="A4:B4"/>
    <mergeCell ref="D4:F4"/>
    <mergeCell ref="A30:B30"/>
    <mergeCell ref="C4:C5"/>
    <mergeCell ref="G4:G5"/>
  </mergeCells>
  <pageMargins left="0.751388888888889" right="0.751388888888889" top="0.590277777777778" bottom="0.196527777777778" header="0.5" footer="0.118055555555556"/>
  <pageSetup paperSize="1" scale="85"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E14" sqref="E14"/>
    </sheetView>
  </sheetViews>
  <sheetFormatPr defaultColWidth="8.875" defaultRowHeight="15" customHeight="1" outlineLevelRow="6" outlineLevelCol="5"/>
  <cols>
    <col min="1" max="1" width="14.625" customWidth="1"/>
    <col min="2" max="3" width="24.625" customWidth="1"/>
    <col min="4" max="4" width="25.5" customWidth="1"/>
    <col min="5" max="5" width="22.5" customWidth="1"/>
    <col min="6" max="6" width="20.375" customWidth="1"/>
  </cols>
  <sheetData>
    <row r="1" ht="18.75" customHeight="1" spans="1:6">
      <c r="A1" s="67"/>
      <c r="B1" s="67"/>
      <c r="C1" s="68"/>
      <c r="D1" s="1"/>
      <c r="E1" s="1"/>
      <c r="F1" s="69" t="s">
        <v>142</v>
      </c>
    </row>
    <row r="2" ht="41.4" customHeight="1" spans="1:6">
      <c r="A2" s="70" t="s">
        <v>143</v>
      </c>
      <c r="B2" s="70"/>
      <c r="C2" s="70"/>
      <c r="D2" s="70"/>
      <c r="E2" s="70"/>
      <c r="F2" s="70"/>
    </row>
    <row r="3" ht="18.75" customHeight="1" spans="1:6">
      <c r="A3" s="4" t="str">
        <f>"单位名称："&amp;"新平彝族傣族自治县第一中学"</f>
        <v>单位名称：新平彝族傣族自治县第一中学</v>
      </c>
      <c r="B3" s="4"/>
      <c r="C3" s="4"/>
      <c r="D3" s="71"/>
      <c r="E3" s="1"/>
      <c r="F3" s="69" t="s">
        <v>30</v>
      </c>
    </row>
    <row r="4" ht="18.75" customHeight="1" spans="1:6">
      <c r="A4" s="12" t="s">
        <v>144</v>
      </c>
      <c r="B4" s="51" t="s">
        <v>145</v>
      </c>
      <c r="C4" s="51" t="s">
        <v>146</v>
      </c>
      <c r="D4" s="51"/>
      <c r="E4" s="51"/>
      <c r="F4" s="51" t="s">
        <v>147</v>
      </c>
    </row>
    <row r="5" ht="18.75" customHeight="1" spans="1:6">
      <c r="A5" s="12"/>
      <c r="B5" s="51"/>
      <c r="C5" s="51" t="s">
        <v>35</v>
      </c>
      <c r="D5" s="51" t="s">
        <v>148</v>
      </c>
      <c r="E5" s="51" t="s">
        <v>149</v>
      </c>
      <c r="F5" s="51"/>
    </row>
    <row r="6" ht="18.75" customHeight="1" spans="1:6">
      <c r="A6" s="72">
        <v>1</v>
      </c>
      <c r="B6" s="73">
        <v>2</v>
      </c>
      <c r="C6" s="72">
        <v>3</v>
      </c>
      <c r="D6" s="72">
        <v>4</v>
      </c>
      <c r="E6" s="72">
        <v>5</v>
      </c>
      <c r="F6" s="72">
        <v>6</v>
      </c>
    </row>
    <row r="7" ht="20.25" customHeight="1" spans="1:6">
      <c r="A7" s="16">
        <v>33180</v>
      </c>
      <c r="B7" s="16"/>
      <c r="C7" s="16">
        <v>24000</v>
      </c>
      <c r="D7" s="16"/>
      <c r="E7" s="16">
        <v>24000</v>
      </c>
      <c r="F7" s="16">
        <v>9180</v>
      </c>
    </row>
  </sheetData>
  <mergeCells count="6">
    <mergeCell ref="A2:F2"/>
    <mergeCell ref="A3:C3"/>
    <mergeCell ref="C4:E4"/>
    <mergeCell ref="A4:A5"/>
    <mergeCell ref="B4:B5"/>
    <mergeCell ref="F4:F5"/>
  </mergeCells>
  <pageMargins left="0.236111111111111" right="0.354166666666667" top="0.999999984981507" bottom="0.999999984981507" header="0.499999992490753" footer="0.499999992490753"/>
  <pageSetup paperSize="1"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topLeftCell="A5" workbookViewId="0">
      <selection activeCell="J13" sqref="J13"/>
    </sheetView>
  </sheetViews>
  <sheetFormatPr defaultColWidth="8.875" defaultRowHeight="15" customHeight="1"/>
  <cols>
    <col min="1" max="1" width="22.125" customWidth="1"/>
    <col min="2" max="2" width="17.875" customWidth="1"/>
    <col min="3" max="3" width="18.25" customWidth="1"/>
    <col min="4" max="4" width="11.125" customWidth="1"/>
    <col min="5" max="5" width="27.125" customWidth="1"/>
    <col min="6" max="6" width="11.25" customWidth="1"/>
    <col min="7" max="7" width="23.75" customWidth="1"/>
    <col min="8" max="9" width="14.25" customWidth="1"/>
    <col min="10" max="10" width="6.375" customWidth="1"/>
    <col min="11" max="11" width="8.375" customWidth="1"/>
    <col min="12" max="12" width="11.25" customWidth="1"/>
    <col min="13" max="13" width="7.625" customWidth="1"/>
    <col min="14" max="14" width="7.375" customWidth="1"/>
    <col min="15" max="15" width="8.25" customWidth="1"/>
    <col min="16" max="16" width="8.75" customWidth="1"/>
    <col min="17" max="18" width="8.125" customWidth="1"/>
    <col min="19" max="19" width="7.75" customWidth="1"/>
    <col min="20" max="20" width="8.25" customWidth="1"/>
    <col min="21" max="21" width="7.25" customWidth="1"/>
    <col min="22" max="22" width="8.125" customWidth="1"/>
    <col min="23" max="23" width="10.25" customWidth="1"/>
  </cols>
  <sheetData>
    <row r="1" ht="18.75" customHeight="1" spans="1:23">
      <c r="A1" s="1"/>
      <c r="B1" s="1"/>
      <c r="C1" s="1"/>
      <c r="D1" s="1"/>
      <c r="E1" s="1"/>
      <c r="F1" s="1"/>
      <c r="G1" s="1"/>
      <c r="H1" s="1"/>
      <c r="I1" s="1"/>
      <c r="J1" s="1"/>
      <c r="K1" s="1"/>
      <c r="L1" s="2"/>
      <c r="M1" s="2"/>
      <c r="N1" s="2"/>
      <c r="O1" s="2"/>
      <c r="P1" s="2"/>
      <c r="Q1" s="2"/>
      <c r="R1" s="2"/>
      <c r="S1" s="2"/>
      <c r="T1" s="2"/>
      <c r="U1" s="2"/>
      <c r="V1" s="2"/>
      <c r="W1" s="2" t="s">
        <v>150</v>
      </c>
    </row>
    <row r="2" ht="45" customHeight="1" spans="1:23">
      <c r="A2" s="3" t="s">
        <v>151</v>
      </c>
      <c r="B2" s="3"/>
      <c r="C2" s="3"/>
      <c r="D2" s="3"/>
      <c r="E2" s="3"/>
      <c r="F2" s="3"/>
      <c r="G2" s="3"/>
      <c r="H2" s="3"/>
      <c r="I2" s="3"/>
      <c r="J2" s="3"/>
      <c r="K2" s="3"/>
      <c r="L2" s="62"/>
      <c r="M2" s="62"/>
      <c r="N2" s="62"/>
      <c r="O2" s="62"/>
      <c r="P2" s="62"/>
      <c r="Q2" s="62"/>
      <c r="R2" s="62"/>
      <c r="S2" s="62"/>
      <c r="T2" s="62"/>
      <c r="U2" s="62"/>
      <c r="V2" s="62"/>
      <c r="W2" s="62"/>
    </row>
    <row r="3" ht="18.75" customHeight="1" spans="1:23">
      <c r="A3" s="4" t="str">
        <f>"单位名称："&amp;"新平彝族傣族自治县第一中学"</f>
        <v>单位名称：新平彝族傣族自治县第一中学</v>
      </c>
      <c r="B3" s="4"/>
      <c r="C3" s="4"/>
      <c r="D3" s="4"/>
      <c r="E3" s="4"/>
      <c r="F3" s="4"/>
      <c r="G3" s="4"/>
      <c r="H3" s="63"/>
      <c r="I3" s="63"/>
      <c r="J3" s="63"/>
      <c r="K3" s="63"/>
      <c r="L3" s="5"/>
      <c r="M3" s="5"/>
      <c r="N3" s="5"/>
      <c r="O3" s="5"/>
      <c r="P3" s="5"/>
      <c r="Q3" s="5"/>
      <c r="R3" s="5"/>
      <c r="S3" s="5"/>
      <c r="T3" s="5"/>
      <c r="U3" s="5"/>
      <c r="V3" s="5"/>
      <c r="W3" s="5" t="s">
        <v>30</v>
      </c>
    </row>
    <row r="4" s="59" customFormat="1" ht="18.75" customHeight="1" spans="1:23">
      <c r="A4" s="65" t="s">
        <v>152</v>
      </c>
      <c r="B4" s="65" t="s">
        <v>153</v>
      </c>
      <c r="C4" s="65" t="s">
        <v>154</v>
      </c>
      <c r="D4" s="65" t="s">
        <v>155</v>
      </c>
      <c r="E4" s="65" t="s">
        <v>156</v>
      </c>
      <c r="F4" s="65" t="s">
        <v>157</v>
      </c>
      <c r="G4" s="65" t="s">
        <v>158</v>
      </c>
      <c r="H4" s="65" t="s">
        <v>33</v>
      </c>
      <c r="I4" s="65" t="s">
        <v>159</v>
      </c>
      <c r="J4" s="65"/>
      <c r="K4" s="65"/>
      <c r="L4" s="65"/>
      <c r="M4" s="65"/>
      <c r="N4" s="65" t="s">
        <v>160</v>
      </c>
      <c r="O4" s="65"/>
      <c r="P4" s="65"/>
      <c r="Q4" s="65" t="s">
        <v>39</v>
      </c>
      <c r="R4" s="65" t="s">
        <v>63</v>
      </c>
      <c r="S4" s="65"/>
      <c r="T4" s="65"/>
      <c r="U4" s="65"/>
      <c r="V4" s="65"/>
      <c r="W4" s="65"/>
    </row>
    <row r="5" s="59" customFormat="1" ht="18.75" customHeight="1" spans="1:23">
      <c r="A5" s="65"/>
      <c r="B5" s="65"/>
      <c r="C5" s="65"/>
      <c r="D5" s="65"/>
      <c r="E5" s="65"/>
      <c r="F5" s="65"/>
      <c r="G5" s="65"/>
      <c r="H5" s="65" t="s">
        <v>161</v>
      </c>
      <c r="I5" s="65" t="s">
        <v>162</v>
      </c>
      <c r="J5" s="65" t="s">
        <v>37</v>
      </c>
      <c r="K5" s="65" t="s">
        <v>38</v>
      </c>
      <c r="L5" s="65"/>
      <c r="M5" s="65"/>
      <c r="N5" s="65" t="s">
        <v>160</v>
      </c>
      <c r="O5" s="65" t="s">
        <v>37</v>
      </c>
      <c r="P5" s="65" t="s">
        <v>38</v>
      </c>
      <c r="Q5" s="65" t="s">
        <v>39</v>
      </c>
      <c r="R5" s="65" t="s">
        <v>63</v>
      </c>
      <c r="S5" s="65" t="s">
        <v>42</v>
      </c>
      <c r="T5" s="65" t="s">
        <v>43</v>
      </c>
      <c r="U5" s="65" t="s">
        <v>44</v>
      </c>
      <c r="V5" s="65" t="s">
        <v>45</v>
      </c>
      <c r="W5" s="65" t="s">
        <v>46</v>
      </c>
    </row>
    <row r="6" s="59" customFormat="1" ht="18.75" customHeight="1" spans="1:23">
      <c r="A6" s="65"/>
      <c r="B6" s="65"/>
      <c r="C6" s="65"/>
      <c r="D6" s="65"/>
      <c r="E6" s="65"/>
      <c r="F6" s="65"/>
      <c r="G6" s="65"/>
      <c r="H6" s="65"/>
      <c r="I6" s="65" t="s">
        <v>163</v>
      </c>
      <c r="J6" s="65" t="s">
        <v>164</v>
      </c>
      <c r="K6" s="65" t="s">
        <v>165</v>
      </c>
      <c r="L6" s="65" t="s">
        <v>166</v>
      </c>
      <c r="M6" s="65" t="s">
        <v>167</v>
      </c>
      <c r="N6" s="65" t="s">
        <v>36</v>
      </c>
      <c r="O6" s="65" t="s">
        <v>37</v>
      </c>
      <c r="P6" s="65" t="s">
        <v>38</v>
      </c>
      <c r="Q6" s="65"/>
      <c r="R6" s="65" t="s">
        <v>35</v>
      </c>
      <c r="S6" s="65" t="s">
        <v>42</v>
      </c>
      <c r="T6" s="65" t="s">
        <v>43</v>
      </c>
      <c r="U6" s="65" t="s">
        <v>44</v>
      </c>
      <c r="V6" s="65" t="s">
        <v>45</v>
      </c>
      <c r="W6" s="65" t="s">
        <v>46</v>
      </c>
    </row>
    <row r="7" s="59" customFormat="1" ht="22.65" customHeight="1" spans="1:23">
      <c r="A7" s="65"/>
      <c r="B7" s="65"/>
      <c r="C7" s="65"/>
      <c r="D7" s="65"/>
      <c r="E7" s="65"/>
      <c r="F7" s="65"/>
      <c r="G7" s="65"/>
      <c r="H7" s="65"/>
      <c r="I7" s="65" t="s">
        <v>35</v>
      </c>
      <c r="J7" s="65"/>
      <c r="K7" s="65"/>
      <c r="L7" s="65"/>
      <c r="M7" s="65"/>
      <c r="N7" s="65"/>
      <c r="O7" s="65"/>
      <c r="P7" s="65"/>
      <c r="Q7" s="65"/>
      <c r="R7" s="65"/>
      <c r="S7" s="65"/>
      <c r="T7" s="65"/>
      <c r="U7" s="65"/>
      <c r="V7" s="65"/>
      <c r="W7" s="65"/>
    </row>
    <row r="8" ht="18.75" customHeight="1" spans="1:23">
      <c r="A8" s="66" t="s">
        <v>47</v>
      </c>
      <c r="B8" s="66">
        <v>2</v>
      </c>
      <c r="C8" s="66">
        <v>3</v>
      </c>
      <c r="D8" s="66">
        <v>4</v>
      </c>
      <c r="E8" s="66">
        <v>5</v>
      </c>
      <c r="F8" s="66">
        <v>6</v>
      </c>
      <c r="G8" s="66">
        <v>7</v>
      </c>
      <c r="H8" s="66">
        <v>8</v>
      </c>
      <c r="I8" s="66">
        <v>9</v>
      </c>
      <c r="J8" s="66">
        <v>10</v>
      </c>
      <c r="K8" s="66">
        <v>11</v>
      </c>
      <c r="L8" s="66">
        <v>12</v>
      </c>
      <c r="M8" s="66">
        <v>13</v>
      </c>
      <c r="N8" s="66">
        <v>14</v>
      </c>
      <c r="O8" s="66">
        <v>15</v>
      </c>
      <c r="P8" s="66">
        <v>16</v>
      </c>
      <c r="Q8" s="66">
        <v>17</v>
      </c>
      <c r="R8" s="66">
        <v>18</v>
      </c>
      <c r="S8" s="66">
        <v>19</v>
      </c>
      <c r="T8" s="66">
        <v>20</v>
      </c>
      <c r="U8" s="66">
        <v>21</v>
      </c>
      <c r="V8" s="66">
        <v>22</v>
      </c>
      <c r="W8" s="66">
        <v>23</v>
      </c>
    </row>
    <row r="9" ht="18.75" customHeight="1" spans="1:23">
      <c r="A9" s="8" t="s">
        <v>57</v>
      </c>
      <c r="B9" s="8" t="s">
        <v>168</v>
      </c>
      <c r="C9" s="9" t="s">
        <v>169</v>
      </c>
      <c r="D9" s="8" t="s">
        <v>78</v>
      </c>
      <c r="E9" s="8" t="s">
        <v>79</v>
      </c>
      <c r="F9" s="8" t="s">
        <v>170</v>
      </c>
      <c r="G9" s="8" t="s">
        <v>171</v>
      </c>
      <c r="H9" s="16">
        <v>16996392</v>
      </c>
      <c r="I9" s="16">
        <v>16996392</v>
      </c>
      <c r="J9" s="16"/>
      <c r="K9" s="16"/>
      <c r="L9" s="16">
        <v>16996392</v>
      </c>
      <c r="M9" s="16"/>
      <c r="N9" s="16"/>
      <c r="O9" s="16"/>
      <c r="P9" s="16"/>
      <c r="Q9" s="16"/>
      <c r="R9" s="16"/>
      <c r="S9" s="16"/>
      <c r="T9" s="16"/>
      <c r="U9" s="16"/>
      <c r="V9" s="16"/>
      <c r="W9" s="16"/>
    </row>
    <row r="10" ht="18.75" customHeight="1" spans="1:23">
      <c r="A10" s="8" t="s">
        <v>57</v>
      </c>
      <c r="B10" s="8" t="s">
        <v>168</v>
      </c>
      <c r="C10" s="9" t="s">
        <v>169</v>
      </c>
      <c r="D10" s="8" t="s">
        <v>78</v>
      </c>
      <c r="E10" s="8" t="s">
        <v>79</v>
      </c>
      <c r="F10" s="8" t="s">
        <v>172</v>
      </c>
      <c r="G10" s="8" t="s">
        <v>173</v>
      </c>
      <c r="H10" s="16">
        <v>1540068</v>
      </c>
      <c r="I10" s="16">
        <v>1540068</v>
      </c>
      <c r="J10" s="16"/>
      <c r="K10" s="16"/>
      <c r="L10" s="16">
        <v>1540068</v>
      </c>
      <c r="M10" s="16"/>
      <c r="N10" s="16"/>
      <c r="O10" s="16"/>
      <c r="P10" s="23"/>
      <c r="Q10" s="16"/>
      <c r="R10" s="16"/>
      <c r="S10" s="16"/>
      <c r="T10" s="16"/>
      <c r="U10" s="16"/>
      <c r="V10" s="16"/>
      <c r="W10" s="16"/>
    </row>
    <row r="11" ht="18.75" customHeight="1" spans="1:23">
      <c r="A11" s="8" t="s">
        <v>57</v>
      </c>
      <c r="B11" s="8" t="s">
        <v>168</v>
      </c>
      <c r="C11" s="9" t="s">
        <v>169</v>
      </c>
      <c r="D11" s="8" t="s">
        <v>78</v>
      </c>
      <c r="E11" s="8" t="s">
        <v>79</v>
      </c>
      <c r="F11" s="8" t="s">
        <v>174</v>
      </c>
      <c r="G11" s="8" t="s">
        <v>175</v>
      </c>
      <c r="H11" s="16">
        <v>8190000</v>
      </c>
      <c r="I11" s="16">
        <v>8190000</v>
      </c>
      <c r="J11" s="16"/>
      <c r="K11" s="16"/>
      <c r="L11" s="16">
        <v>8190000</v>
      </c>
      <c r="M11" s="16"/>
      <c r="N11" s="16"/>
      <c r="O11" s="16"/>
      <c r="P11" s="23"/>
      <c r="Q11" s="16"/>
      <c r="R11" s="16"/>
      <c r="S11" s="16"/>
      <c r="T11" s="16"/>
      <c r="U11" s="16"/>
      <c r="V11" s="16"/>
      <c r="W11" s="16"/>
    </row>
    <row r="12" ht="18.75" customHeight="1" spans="1:23">
      <c r="A12" s="8" t="s">
        <v>57</v>
      </c>
      <c r="B12" s="8" t="s">
        <v>168</v>
      </c>
      <c r="C12" s="9" t="s">
        <v>169</v>
      </c>
      <c r="D12" s="8" t="s">
        <v>78</v>
      </c>
      <c r="E12" s="8" t="s">
        <v>79</v>
      </c>
      <c r="F12" s="8" t="s">
        <v>174</v>
      </c>
      <c r="G12" s="8" t="s">
        <v>175</v>
      </c>
      <c r="H12" s="16">
        <v>4694220</v>
      </c>
      <c r="I12" s="16">
        <v>4694220</v>
      </c>
      <c r="J12" s="16"/>
      <c r="K12" s="16"/>
      <c r="L12" s="16">
        <v>4694220</v>
      </c>
      <c r="M12" s="16"/>
      <c r="N12" s="16"/>
      <c r="O12" s="16"/>
      <c r="P12" s="23"/>
      <c r="Q12" s="16"/>
      <c r="R12" s="16"/>
      <c r="S12" s="16"/>
      <c r="T12" s="16"/>
      <c r="U12" s="16"/>
      <c r="V12" s="16"/>
      <c r="W12" s="16"/>
    </row>
    <row r="13" ht="18.75" customHeight="1" spans="1:23">
      <c r="A13" s="8" t="s">
        <v>57</v>
      </c>
      <c r="B13" s="8" t="s">
        <v>176</v>
      </c>
      <c r="C13" s="9" t="s">
        <v>177</v>
      </c>
      <c r="D13" s="8" t="s">
        <v>78</v>
      </c>
      <c r="E13" s="8" t="s">
        <v>79</v>
      </c>
      <c r="F13" s="8" t="s">
        <v>178</v>
      </c>
      <c r="G13" s="8" t="s">
        <v>179</v>
      </c>
      <c r="H13" s="16">
        <v>254337</v>
      </c>
      <c r="I13" s="16">
        <v>254337</v>
      </c>
      <c r="J13" s="16"/>
      <c r="K13" s="16"/>
      <c r="L13" s="16">
        <v>254337</v>
      </c>
      <c r="M13" s="16"/>
      <c r="N13" s="16"/>
      <c r="O13" s="16"/>
      <c r="P13" s="23"/>
      <c r="Q13" s="16"/>
      <c r="R13" s="16"/>
      <c r="S13" s="16"/>
      <c r="T13" s="16"/>
      <c r="U13" s="16"/>
      <c r="V13" s="16"/>
      <c r="W13" s="16"/>
    </row>
    <row r="14" ht="18.75" customHeight="1" spans="1:23">
      <c r="A14" s="8" t="s">
        <v>57</v>
      </c>
      <c r="B14" s="8" t="s">
        <v>176</v>
      </c>
      <c r="C14" s="9" t="s">
        <v>177</v>
      </c>
      <c r="D14" s="8" t="s">
        <v>98</v>
      </c>
      <c r="E14" s="8" t="s">
        <v>99</v>
      </c>
      <c r="F14" s="8" t="s">
        <v>180</v>
      </c>
      <c r="G14" s="8" t="s">
        <v>181</v>
      </c>
      <c r="H14" s="16">
        <v>5813415</v>
      </c>
      <c r="I14" s="16">
        <v>5813415</v>
      </c>
      <c r="J14" s="16"/>
      <c r="K14" s="16"/>
      <c r="L14" s="16">
        <v>5813415</v>
      </c>
      <c r="M14" s="16"/>
      <c r="N14" s="16"/>
      <c r="O14" s="16"/>
      <c r="P14" s="23"/>
      <c r="Q14" s="16"/>
      <c r="R14" s="16"/>
      <c r="S14" s="16"/>
      <c r="T14" s="16"/>
      <c r="U14" s="16"/>
      <c r="V14" s="16"/>
      <c r="W14" s="16"/>
    </row>
    <row r="15" ht="18.75" customHeight="1" spans="1:23">
      <c r="A15" s="8" t="s">
        <v>57</v>
      </c>
      <c r="B15" s="8" t="s">
        <v>176</v>
      </c>
      <c r="C15" s="9" t="s">
        <v>177</v>
      </c>
      <c r="D15" s="8" t="s">
        <v>108</v>
      </c>
      <c r="E15" s="8" t="s">
        <v>109</v>
      </c>
      <c r="F15" s="8" t="s">
        <v>182</v>
      </c>
      <c r="G15" s="8" t="s">
        <v>183</v>
      </c>
      <c r="H15" s="16">
        <v>131868</v>
      </c>
      <c r="I15" s="16">
        <v>131868</v>
      </c>
      <c r="J15" s="16"/>
      <c r="K15" s="16"/>
      <c r="L15" s="16">
        <v>131868</v>
      </c>
      <c r="M15" s="16"/>
      <c r="N15" s="16"/>
      <c r="O15" s="16"/>
      <c r="P15" s="23"/>
      <c r="Q15" s="16"/>
      <c r="R15" s="16"/>
      <c r="S15" s="16"/>
      <c r="T15" s="16"/>
      <c r="U15" s="16"/>
      <c r="V15" s="16"/>
      <c r="W15" s="16"/>
    </row>
    <row r="16" ht="18.75" customHeight="1" spans="1:23">
      <c r="A16" s="8" t="s">
        <v>57</v>
      </c>
      <c r="B16" s="8" t="s">
        <v>176</v>
      </c>
      <c r="C16" s="9" t="s">
        <v>177</v>
      </c>
      <c r="D16" s="8" t="s">
        <v>108</v>
      </c>
      <c r="E16" s="8" t="s">
        <v>109</v>
      </c>
      <c r="F16" s="8" t="s">
        <v>182</v>
      </c>
      <c r="G16" s="8" t="s">
        <v>183</v>
      </c>
      <c r="H16" s="16">
        <v>3015709</v>
      </c>
      <c r="I16" s="16">
        <v>3015709</v>
      </c>
      <c r="J16" s="16"/>
      <c r="K16" s="16"/>
      <c r="L16" s="16">
        <v>3015709</v>
      </c>
      <c r="M16" s="16"/>
      <c r="N16" s="16"/>
      <c r="O16" s="16"/>
      <c r="P16" s="23"/>
      <c r="Q16" s="16"/>
      <c r="R16" s="16"/>
      <c r="S16" s="16"/>
      <c r="T16" s="16"/>
      <c r="U16" s="16"/>
      <c r="V16" s="16"/>
      <c r="W16" s="16"/>
    </row>
    <row r="17" ht="18.75" customHeight="1" spans="1:23">
      <c r="A17" s="8" t="s">
        <v>57</v>
      </c>
      <c r="B17" s="8" t="s">
        <v>176</v>
      </c>
      <c r="C17" s="9" t="s">
        <v>177</v>
      </c>
      <c r="D17" s="8" t="s">
        <v>110</v>
      </c>
      <c r="E17" s="8" t="s">
        <v>111</v>
      </c>
      <c r="F17" s="8" t="s">
        <v>184</v>
      </c>
      <c r="G17" s="8" t="s">
        <v>185</v>
      </c>
      <c r="H17" s="16">
        <v>1880810</v>
      </c>
      <c r="I17" s="16">
        <v>1880810</v>
      </c>
      <c r="J17" s="16"/>
      <c r="K17" s="16"/>
      <c r="L17" s="16">
        <v>1880810</v>
      </c>
      <c r="M17" s="16"/>
      <c r="N17" s="16"/>
      <c r="O17" s="16"/>
      <c r="P17" s="23"/>
      <c r="Q17" s="16"/>
      <c r="R17" s="16"/>
      <c r="S17" s="16"/>
      <c r="T17" s="16"/>
      <c r="U17" s="16"/>
      <c r="V17" s="16"/>
      <c r="W17" s="16"/>
    </row>
    <row r="18" ht="18.75" customHeight="1" spans="1:23">
      <c r="A18" s="8" t="s">
        <v>57</v>
      </c>
      <c r="B18" s="8" t="s">
        <v>176</v>
      </c>
      <c r="C18" s="9" t="s">
        <v>177</v>
      </c>
      <c r="D18" s="8" t="s">
        <v>112</v>
      </c>
      <c r="E18" s="8" t="s">
        <v>113</v>
      </c>
      <c r="F18" s="8" t="s">
        <v>178</v>
      </c>
      <c r="G18" s="8" t="s">
        <v>179</v>
      </c>
      <c r="H18" s="16">
        <v>218004</v>
      </c>
      <c r="I18" s="16">
        <v>218004</v>
      </c>
      <c r="J18" s="16"/>
      <c r="K18" s="16"/>
      <c r="L18" s="16">
        <v>218004</v>
      </c>
      <c r="M18" s="16"/>
      <c r="N18" s="16"/>
      <c r="O18" s="16"/>
      <c r="P18" s="23"/>
      <c r="Q18" s="16"/>
      <c r="R18" s="16"/>
      <c r="S18" s="16"/>
      <c r="T18" s="16"/>
      <c r="U18" s="16"/>
      <c r="V18" s="16"/>
      <c r="W18" s="16"/>
    </row>
    <row r="19" ht="18.75" customHeight="1" spans="1:23">
      <c r="A19" s="8" t="s">
        <v>57</v>
      </c>
      <c r="B19" s="8" t="s">
        <v>186</v>
      </c>
      <c r="C19" s="9" t="s">
        <v>119</v>
      </c>
      <c r="D19" s="8" t="s">
        <v>118</v>
      </c>
      <c r="E19" s="8" t="s">
        <v>119</v>
      </c>
      <c r="F19" s="8" t="s">
        <v>187</v>
      </c>
      <c r="G19" s="8" t="s">
        <v>119</v>
      </c>
      <c r="H19" s="16">
        <v>4300572</v>
      </c>
      <c r="I19" s="16">
        <v>4300572</v>
      </c>
      <c r="J19" s="16"/>
      <c r="K19" s="16"/>
      <c r="L19" s="16">
        <v>4300572</v>
      </c>
      <c r="M19" s="16"/>
      <c r="N19" s="16"/>
      <c r="O19" s="16"/>
      <c r="P19" s="23"/>
      <c r="Q19" s="16"/>
      <c r="R19" s="16"/>
      <c r="S19" s="16"/>
      <c r="T19" s="16"/>
      <c r="U19" s="16"/>
      <c r="V19" s="16"/>
      <c r="W19" s="16"/>
    </row>
    <row r="20" ht="18.75" customHeight="1" spans="1:23">
      <c r="A20" s="8" t="s">
        <v>57</v>
      </c>
      <c r="B20" s="8" t="s">
        <v>188</v>
      </c>
      <c r="C20" s="9" t="s">
        <v>189</v>
      </c>
      <c r="D20" s="8" t="s">
        <v>78</v>
      </c>
      <c r="E20" s="8" t="s">
        <v>79</v>
      </c>
      <c r="F20" s="8" t="s">
        <v>190</v>
      </c>
      <c r="G20" s="8" t="s">
        <v>191</v>
      </c>
      <c r="H20" s="16">
        <v>24000</v>
      </c>
      <c r="I20" s="16">
        <v>24000</v>
      </c>
      <c r="J20" s="16"/>
      <c r="K20" s="16"/>
      <c r="L20" s="16">
        <v>24000</v>
      </c>
      <c r="M20" s="16"/>
      <c r="N20" s="16"/>
      <c r="O20" s="16"/>
      <c r="P20" s="23"/>
      <c r="Q20" s="16"/>
      <c r="R20" s="16"/>
      <c r="S20" s="16"/>
      <c r="T20" s="16"/>
      <c r="U20" s="16"/>
      <c r="V20" s="16"/>
      <c r="W20" s="16"/>
    </row>
    <row r="21" ht="18.75" customHeight="1" spans="1:23">
      <c r="A21" s="8" t="s">
        <v>57</v>
      </c>
      <c r="B21" s="8" t="s">
        <v>192</v>
      </c>
      <c r="C21" s="9" t="s">
        <v>193</v>
      </c>
      <c r="D21" s="8" t="s">
        <v>78</v>
      </c>
      <c r="E21" s="8" t="s">
        <v>79</v>
      </c>
      <c r="F21" s="8" t="s">
        <v>194</v>
      </c>
      <c r="G21" s="8" t="s">
        <v>193</v>
      </c>
      <c r="H21" s="16">
        <v>436800</v>
      </c>
      <c r="I21" s="16">
        <v>436800</v>
      </c>
      <c r="J21" s="16"/>
      <c r="K21" s="16"/>
      <c r="L21" s="16">
        <v>436800</v>
      </c>
      <c r="M21" s="16"/>
      <c r="N21" s="16"/>
      <c r="O21" s="16"/>
      <c r="P21" s="23"/>
      <c r="Q21" s="16"/>
      <c r="R21" s="16"/>
      <c r="S21" s="16"/>
      <c r="T21" s="16"/>
      <c r="U21" s="16"/>
      <c r="V21" s="16"/>
      <c r="W21" s="16"/>
    </row>
    <row r="22" ht="18.75" customHeight="1" spans="1:23">
      <c r="A22" s="8" t="s">
        <v>57</v>
      </c>
      <c r="B22" s="8" t="s">
        <v>195</v>
      </c>
      <c r="C22" s="9" t="s">
        <v>196</v>
      </c>
      <c r="D22" s="8" t="s">
        <v>78</v>
      </c>
      <c r="E22" s="8" t="s">
        <v>79</v>
      </c>
      <c r="F22" s="8" t="s">
        <v>197</v>
      </c>
      <c r="G22" s="8" t="s">
        <v>198</v>
      </c>
      <c r="H22" s="16">
        <v>191100</v>
      </c>
      <c r="I22" s="16">
        <v>191100</v>
      </c>
      <c r="J22" s="16"/>
      <c r="K22" s="16"/>
      <c r="L22" s="16">
        <v>191100</v>
      </c>
      <c r="M22" s="16"/>
      <c r="N22" s="16"/>
      <c r="O22" s="16"/>
      <c r="P22" s="23"/>
      <c r="Q22" s="16"/>
      <c r="R22" s="16"/>
      <c r="S22" s="16"/>
      <c r="T22" s="16"/>
      <c r="U22" s="16"/>
      <c r="V22" s="16"/>
      <c r="W22" s="16"/>
    </row>
    <row r="23" ht="18.75" customHeight="1" spans="1:23">
      <c r="A23" s="8" t="s">
        <v>57</v>
      </c>
      <c r="B23" s="8" t="s">
        <v>199</v>
      </c>
      <c r="C23" s="9" t="s">
        <v>200</v>
      </c>
      <c r="D23" s="8" t="s">
        <v>78</v>
      </c>
      <c r="E23" s="8" t="s">
        <v>79</v>
      </c>
      <c r="F23" s="8" t="s">
        <v>174</v>
      </c>
      <c r="G23" s="8" t="s">
        <v>175</v>
      </c>
      <c r="H23" s="16">
        <v>4914000</v>
      </c>
      <c r="I23" s="16">
        <v>4914000</v>
      </c>
      <c r="J23" s="16"/>
      <c r="K23" s="16"/>
      <c r="L23" s="16">
        <v>4914000</v>
      </c>
      <c r="M23" s="16"/>
      <c r="N23" s="16"/>
      <c r="O23" s="16"/>
      <c r="P23" s="23"/>
      <c r="Q23" s="16"/>
      <c r="R23" s="16"/>
      <c r="S23" s="16"/>
      <c r="T23" s="16"/>
      <c r="U23" s="16"/>
      <c r="V23" s="16"/>
      <c r="W23" s="16"/>
    </row>
    <row r="24" ht="18.75" customHeight="1" spans="1:23">
      <c r="A24" s="8" t="s">
        <v>57</v>
      </c>
      <c r="B24" s="8" t="s">
        <v>201</v>
      </c>
      <c r="C24" s="9" t="s">
        <v>202</v>
      </c>
      <c r="D24" s="8" t="s">
        <v>96</v>
      </c>
      <c r="E24" s="8" t="s">
        <v>97</v>
      </c>
      <c r="F24" s="8" t="s">
        <v>203</v>
      </c>
      <c r="G24" s="8" t="s">
        <v>204</v>
      </c>
      <c r="H24" s="16">
        <v>36900</v>
      </c>
      <c r="I24" s="16">
        <v>36900</v>
      </c>
      <c r="J24" s="16"/>
      <c r="K24" s="16"/>
      <c r="L24" s="16">
        <v>36900</v>
      </c>
      <c r="M24" s="16"/>
      <c r="N24" s="16"/>
      <c r="O24" s="16"/>
      <c r="P24" s="23"/>
      <c r="Q24" s="16"/>
      <c r="R24" s="16"/>
      <c r="S24" s="16"/>
      <c r="T24" s="16"/>
      <c r="U24" s="16"/>
      <c r="V24" s="16"/>
      <c r="W24" s="16"/>
    </row>
    <row r="25" ht="18.75" customHeight="1" spans="1:23">
      <c r="A25" s="11" t="s">
        <v>33</v>
      </c>
      <c r="B25" s="11"/>
      <c r="C25" s="11"/>
      <c r="D25" s="11"/>
      <c r="E25" s="11"/>
      <c r="F25" s="11"/>
      <c r="G25" s="11"/>
      <c r="H25" s="16">
        <v>52638195</v>
      </c>
      <c r="I25" s="16">
        <v>52638195</v>
      </c>
      <c r="J25" s="16"/>
      <c r="K25" s="16"/>
      <c r="L25" s="16">
        <v>52638195</v>
      </c>
      <c r="M25" s="16"/>
      <c r="N25" s="16"/>
      <c r="O25" s="16"/>
      <c r="P25" s="16"/>
      <c r="Q25" s="16"/>
      <c r="R25" s="16"/>
      <c r="S25" s="16"/>
      <c r="T25" s="16"/>
      <c r="U25" s="16"/>
      <c r="V25" s="16"/>
      <c r="W25" s="16"/>
    </row>
  </sheetData>
  <mergeCells count="30">
    <mergeCell ref="A2:W2"/>
    <mergeCell ref="A3:G3"/>
    <mergeCell ref="I4:W4"/>
    <mergeCell ref="I5:M5"/>
    <mergeCell ref="N5:P5"/>
    <mergeCell ref="R5:W5"/>
    <mergeCell ref="A25:G25"/>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196527777777778" right="0.196527777777778" top="0.747916666666667" bottom="0.590277777777778" header="0.5" footer="0.5"/>
  <pageSetup paperSize="1" scale="85"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8"/>
  <sheetViews>
    <sheetView showZeros="0" topLeftCell="A18" workbookViewId="0">
      <selection activeCell="N15" sqref="N14:N15"/>
    </sheetView>
  </sheetViews>
  <sheetFormatPr defaultColWidth="8.875" defaultRowHeight="15" customHeight="1"/>
  <cols>
    <col min="1" max="1" width="12.25" customWidth="1"/>
    <col min="2" max="2" width="18" customWidth="1"/>
    <col min="3" max="3" width="38.625" customWidth="1"/>
    <col min="4" max="4" width="23" customWidth="1"/>
    <col min="5" max="5" width="11.25" customWidth="1"/>
    <col min="6" max="6" width="24" customWidth="1"/>
    <col min="7" max="7" width="8" customWidth="1"/>
    <col min="8" max="8" width="16.375" customWidth="1"/>
    <col min="9" max="9" width="12.625" customWidth="1"/>
    <col min="10" max="10" width="11.75" customWidth="1"/>
    <col min="11" max="11" width="14.375" customWidth="1"/>
    <col min="12" max="12" width="8.125" customWidth="1"/>
    <col min="13" max="13" width="8.375" customWidth="1"/>
    <col min="14" max="15" width="7.625" customWidth="1"/>
    <col min="16" max="16" width="9" customWidth="1"/>
    <col min="17" max="17" width="12.875" customWidth="1"/>
    <col min="18" max="18" width="8.875" customWidth="1"/>
    <col min="19" max="19" width="7.625" customWidth="1"/>
    <col min="20" max="20" width="7.5" customWidth="1"/>
    <col min="21" max="21" width="7.375" customWidth="1"/>
    <col min="22" max="22" width="8.125" customWidth="1"/>
    <col min="23" max="23" width="11.9166666666667" customWidth="1"/>
  </cols>
  <sheetData>
    <row r="1" ht="18.75" customHeight="1" spans="1:23">
      <c r="A1" s="1"/>
      <c r="B1" s="1"/>
      <c r="C1" s="1"/>
      <c r="D1" s="1"/>
      <c r="E1" s="1"/>
      <c r="F1" s="1"/>
      <c r="G1" s="1"/>
      <c r="H1" s="1"/>
      <c r="I1" s="1"/>
      <c r="J1" s="1"/>
      <c r="K1" s="1"/>
      <c r="L1" s="1"/>
      <c r="M1" s="1"/>
      <c r="N1" s="2"/>
      <c r="O1" s="2"/>
      <c r="P1" s="2"/>
      <c r="Q1" s="2"/>
      <c r="R1" s="2"/>
      <c r="S1" s="2"/>
      <c r="T1" s="2"/>
      <c r="U1" s="2"/>
      <c r="V1" s="2"/>
      <c r="W1" s="2" t="s">
        <v>205</v>
      </c>
    </row>
    <row r="2" ht="45" customHeight="1" spans="1:23">
      <c r="A2" s="3" t="s">
        <v>206</v>
      </c>
      <c r="B2" s="3"/>
      <c r="C2" s="3"/>
      <c r="D2" s="3"/>
      <c r="E2" s="3"/>
      <c r="F2" s="3"/>
      <c r="G2" s="3"/>
      <c r="H2" s="3"/>
      <c r="I2" s="3"/>
      <c r="J2" s="3"/>
      <c r="K2" s="3"/>
      <c r="L2" s="3"/>
      <c r="M2" s="3"/>
      <c r="N2" s="62"/>
      <c r="O2" s="62"/>
      <c r="P2" s="62"/>
      <c r="Q2" s="62"/>
      <c r="R2" s="62"/>
      <c r="S2" s="62"/>
      <c r="T2" s="62"/>
      <c r="U2" s="62"/>
      <c r="V2" s="62"/>
      <c r="W2" s="62"/>
    </row>
    <row r="3" ht="18.75" customHeight="1" spans="1:23">
      <c r="A3" s="4" t="str">
        <f>"单位名称："&amp;"新平彝族傣族自治县第一中学"</f>
        <v>单位名称：新平彝族傣族自治县第一中学</v>
      </c>
      <c r="B3" s="4"/>
      <c r="C3" s="4"/>
      <c r="D3" s="4"/>
      <c r="E3" s="4"/>
      <c r="F3" s="4"/>
      <c r="G3" s="4"/>
      <c r="H3" s="4"/>
      <c r="I3" s="63"/>
      <c r="J3" s="63"/>
      <c r="K3" s="63"/>
      <c r="L3" s="63"/>
      <c r="M3" s="63"/>
      <c r="N3" s="5"/>
      <c r="O3" s="5"/>
      <c r="P3" s="5"/>
      <c r="Q3" s="5"/>
      <c r="R3" s="5"/>
      <c r="S3" s="5"/>
      <c r="T3" s="5"/>
      <c r="U3" s="5"/>
      <c r="V3" s="5"/>
      <c r="W3" s="5" t="s">
        <v>30</v>
      </c>
    </row>
    <row r="4" s="59" customFormat="1" ht="18.75" customHeight="1" spans="1:23">
      <c r="A4" s="12" t="s">
        <v>207</v>
      </c>
      <c r="B4" s="12" t="s">
        <v>153</v>
      </c>
      <c r="C4" s="12" t="s">
        <v>154</v>
      </c>
      <c r="D4" s="12" t="s">
        <v>208</v>
      </c>
      <c r="E4" s="12" t="s">
        <v>155</v>
      </c>
      <c r="F4" s="12" t="s">
        <v>156</v>
      </c>
      <c r="G4" s="12" t="s">
        <v>209</v>
      </c>
      <c r="H4" s="12" t="s">
        <v>158</v>
      </c>
      <c r="I4" s="12" t="s">
        <v>33</v>
      </c>
      <c r="J4" s="12" t="s">
        <v>210</v>
      </c>
      <c r="K4" s="12"/>
      <c r="L4" s="12"/>
      <c r="M4" s="12"/>
      <c r="N4" s="12" t="s">
        <v>160</v>
      </c>
      <c r="O4" s="12"/>
      <c r="P4" s="12"/>
      <c r="Q4" s="12" t="s">
        <v>39</v>
      </c>
      <c r="R4" s="12" t="s">
        <v>63</v>
      </c>
      <c r="S4" s="12"/>
      <c r="T4" s="12"/>
      <c r="U4" s="12"/>
      <c r="V4" s="12"/>
      <c r="W4" s="12"/>
    </row>
    <row r="5" s="59" customFormat="1" ht="18.75" customHeight="1" spans="1:23">
      <c r="A5" s="12"/>
      <c r="B5" s="12"/>
      <c r="C5" s="12"/>
      <c r="D5" s="12"/>
      <c r="E5" s="12"/>
      <c r="F5" s="12"/>
      <c r="G5" s="12"/>
      <c r="H5" s="12"/>
      <c r="I5" s="12" t="s">
        <v>161</v>
      </c>
      <c r="J5" s="12" t="s">
        <v>36</v>
      </c>
      <c r="K5" s="12"/>
      <c r="L5" s="12" t="s">
        <v>37</v>
      </c>
      <c r="M5" s="12" t="s">
        <v>38</v>
      </c>
      <c r="N5" s="12" t="s">
        <v>36</v>
      </c>
      <c r="O5" s="12" t="s">
        <v>37</v>
      </c>
      <c r="P5" s="12" t="s">
        <v>38</v>
      </c>
      <c r="Q5" s="12" t="s">
        <v>39</v>
      </c>
      <c r="R5" s="12" t="s">
        <v>35</v>
      </c>
      <c r="S5" s="12" t="s">
        <v>42</v>
      </c>
      <c r="T5" s="12" t="s">
        <v>43</v>
      </c>
      <c r="U5" s="12" t="s">
        <v>44</v>
      </c>
      <c r="V5" s="12" t="s">
        <v>45</v>
      </c>
      <c r="W5" s="12" t="s">
        <v>46</v>
      </c>
    </row>
    <row r="6" s="59" customFormat="1" ht="18.75" customHeight="1" spans="1:23">
      <c r="A6" s="12"/>
      <c r="B6" s="12"/>
      <c r="C6" s="12"/>
      <c r="D6" s="12"/>
      <c r="E6" s="12"/>
      <c r="F6" s="12"/>
      <c r="G6" s="12"/>
      <c r="H6" s="12"/>
      <c r="I6" s="12"/>
      <c r="J6" s="12" t="s">
        <v>36</v>
      </c>
      <c r="K6" s="12"/>
      <c r="L6" s="12" t="s">
        <v>37</v>
      </c>
      <c r="M6" s="12" t="s">
        <v>38</v>
      </c>
      <c r="N6" s="12" t="s">
        <v>36</v>
      </c>
      <c r="O6" s="12" t="s">
        <v>37</v>
      </c>
      <c r="P6" s="12" t="s">
        <v>38</v>
      </c>
      <c r="Q6" s="12"/>
      <c r="R6" s="12" t="s">
        <v>35</v>
      </c>
      <c r="S6" s="12" t="s">
        <v>42</v>
      </c>
      <c r="T6" s="12" t="s">
        <v>43</v>
      </c>
      <c r="U6" s="12" t="s">
        <v>44</v>
      </c>
      <c r="V6" s="12" t="s">
        <v>45</v>
      </c>
      <c r="W6" s="12" t="s">
        <v>46</v>
      </c>
    </row>
    <row r="7" s="59" customFormat="1" ht="21.3" customHeight="1" spans="1:23">
      <c r="A7" s="12"/>
      <c r="B7" s="12"/>
      <c r="C7" s="12"/>
      <c r="D7" s="12"/>
      <c r="E7" s="12"/>
      <c r="F7" s="12"/>
      <c r="G7" s="12"/>
      <c r="H7" s="12"/>
      <c r="I7" s="12"/>
      <c r="J7" s="12" t="s">
        <v>35</v>
      </c>
      <c r="K7" s="12" t="s">
        <v>211</v>
      </c>
      <c r="L7" s="12"/>
      <c r="M7" s="12"/>
      <c r="N7" s="12"/>
      <c r="O7" s="12"/>
      <c r="P7" s="12"/>
      <c r="Q7" s="12"/>
      <c r="R7" s="12"/>
      <c r="S7" s="12"/>
      <c r="T7" s="12"/>
      <c r="U7" s="12"/>
      <c r="V7" s="12"/>
      <c r="W7" s="12"/>
    </row>
    <row r="8" ht="18.75" customHeight="1" spans="1:23">
      <c r="A8" s="13" t="s">
        <v>47</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212</v>
      </c>
      <c r="D9" s="8"/>
      <c r="E9" s="8"/>
      <c r="F9" s="8"/>
      <c r="G9" s="8"/>
      <c r="H9" s="8"/>
      <c r="I9" s="10">
        <v>2600200</v>
      </c>
      <c r="J9" s="10"/>
      <c r="K9" s="10"/>
      <c r="L9" s="10"/>
      <c r="M9" s="10"/>
      <c r="N9" s="10"/>
      <c r="O9" s="10"/>
      <c r="P9" s="10"/>
      <c r="Q9" s="10">
        <v>2600200</v>
      </c>
      <c r="R9" s="10"/>
      <c r="S9" s="10"/>
      <c r="T9" s="10"/>
      <c r="U9" s="10"/>
      <c r="V9" s="10"/>
      <c r="W9" s="10"/>
    </row>
    <row r="10" ht="18.75" customHeight="1" spans="1:23">
      <c r="A10" s="8" t="s">
        <v>213</v>
      </c>
      <c r="B10" s="8" t="s">
        <v>214</v>
      </c>
      <c r="C10" s="9" t="s">
        <v>212</v>
      </c>
      <c r="D10" s="8" t="s">
        <v>57</v>
      </c>
      <c r="E10" s="8" t="s">
        <v>78</v>
      </c>
      <c r="F10" s="8" t="s">
        <v>79</v>
      </c>
      <c r="G10" s="8" t="s">
        <v>197</v>
      </c>
      <c r="H10" s="8" t="s">
        <v>198</v>
      </c>
      <c r="I10" s="10">
        <v>2600200</v>
      </c>
      <c r="J10" s="10"/>
      <c r="K10" s="10"/>
      <c r="L10" s="10"/>
      <c r="M10" s="10"/>
      <c r="N10" s="10"/>
      <c r="O10" s="10"/>
      <c r="P10" s="10"/>
      <c r="Q10" s="10">
        <v>2600200</v>
      </c>
      <c r="R10" s="10"/>
      <c r="S10" s="10"/>
      <c r="T10" s="10"/>
      <c r="U10" s="10"/>
      <c r="V10" s="10"/>
      <c r="W10" s="10"/>
    </row>
    <row r="11" ht="18.75" customHeight="1" spans="1:23">
      <c r="A11" s="23"/>
      <c r="B11" s="23"/>
      <c r="C11" s="9" t="s">
        <v>215</v>
      </c>
      <c r="D11" s="23"/>
      <c r="E11" s="23"/>
      <c r="F11" s="23"/>
      <c r="G11" s="23"/>
      <c r="H11" s="23"/>
      <c r="I11" s="10">
        <v>183600</v>
      </c>
      <c r="J11" s="10">
        <v>183600</v>
      </c>
      <c r="K11" s="10">
        <v>183600</v>
      </c>
      <c r="L11" s="10"/>
      <c r="M11" s="10"/>
      <c r="N11" s="10"/>
      <c r="O11" s="10"/>
      <c r="P11" s="23"/>
      <c r="Q11" s="10"/>
      <c r="R11" s="10"/>
      <c r="S11" s="10"/>
      <c r="T11" s="10"/>
      <c r="U11" s="10"/>
      <c r="V11" s="10"/>
      <c r="W11" s="10"/>
    </row>
    <row r="12" ht="18.75" customHeight="1" spans="1:23">
      <c r="A12" s="8" t="s">
        <v>213</v>
      </c>
      <c r="B12" s="8" t="s">
        <v>216</v>
      </c>
      <c r="C12" s="9" t="s">
        <v>215</v>
      </c>
      <c r="D12" s="8" t="s">
        <v>57</v>
      </c>
      <c r="E12" s="8" t="s">
        <v>90</v>
      </c>
      <c r="F12" s="8" t="s">
        <v>91</v>
      </c>
      <c r="G12" s="8" t="s">
        <v>217</v>
      </c>
      <c r="H12" s="8" t="s">
        <v>218</v>
      </c>
      <c r="I12" s="10">
        <v>183600</v>
      </c>
      <c r="J12" s="10">
        <v>183600</v>
      </c>
      <c r="K12" s="10">
        <v>183600</v>
      </c>
      <c r="L12" s="10"/>
      <c r="M12" s="10"/>
      <c r="N12" s="10"/>
      <c r="O12" s="10"/>
      <c r="P12" s="23"/>
      <c r="Q12" s="10"/>
      <c r="R12" s="10"/>
      <c r="S12" s="10"/>
      <c r="T12" s="10"/>
      <c r="U12" s="10"/>
      <c r="V12" s="10"/>
      <c r="W12" s="10"/>
    </row>
    <row r="13" ht="18.75" customHeight="1" spans="1:23">
      <c r="A13" s="23"/>
      <c r="B13" s="23"/>
      <c r="C13" s="9" t="s">
        <v>219</v>
      </c>
      <c r="D13" s="23"/>
      <c r="E13" s="23"/>
      <c r="F13" s="23"/>
      <c r="G13" s="23"/>
      <c r="H13" s="23"/>
      <c r="I13" s="10">
        <v>164700</v>
      </c>
      <c r="J13" s="10">
        <v>164700</v>
      </c>
      <c r="K13" s="10">
        <v>164700</v>
      </c>
      <c r="L13" s="10"/>
      <c r="M13" s="10"/>
      <c r="N13" s="10"/>
      <c r="O13" s="10"/>
      <c r="P13" s="23"/>
      <c r="Q13" s="10"/>
      <c r="R13" s="10"/>
      <c r="S13" s="10"/>
      <c r="T13" s="10"/>
      <c r="U13" s="10"/>
      <c r="V13" s="10"/>
      <c r="W13" s="10"/>
    </row>
    <row r="14" ht="18.75" customHeight="1" spans="1:23">
      <c r="A14" s="8" t="s">
        <v>220</v>
      </c>
      <c r="B14" s="8" t="s">
        <v>221</v>
      </c>
      <c r="C14" s="9" t="s">
        <v>219</v>
      </c>
      <c r="D14" s="8" t="s">
        <v>57</v>
      </c>
      <c r="E14" s="8" t="s">
        <v>76</v>
      </c>
      <c r="F14" s="8" t="s">
        <v>77</v>
      </c>
      <c r="G14" s="8" t="s">
        <v>222</v>
      </c>
      <c r="H14" s="8" t="s">
        <v>223</v>
      </c>
      <c r="I14" s="10">
        <v>40580</v>
      </c>
      <c r="J14" s="10">
        <v>40580</v>
      </c>
      <c r="K14" s="10">
        <v>40580</v>
      </c>
      <c r="L14" s="10"/>
      <c r="M14" s="10"/>
      <c r="N14" s="10"/>
      <c r="O14" s="10"/>
      <c r="P14" s="23"/>
      <c r="Q14" s="10"/>
      <c r="R14" s="10"/>
      <c r="S14" s="10"/>
      <c r="T14" s="10"/>
      <c r="U14" s="10"/>
      <c r="V14" s="10"/>
      <c r="W14" s="10"/>
    </row>
    <row r="15" ht="18.75" customHeight="1" spans="1:23">
      <c r="A15" s="8" t="s">
        <v>220</v>
      </c>
      <c r="B15" s="8" t="s">
        <v>221</v>
      </c>
      <c r="C15" s="9" t="s">
        <v>219</v>
      </c>
      <c r="D15" s="8" t="s">
        <v>57</v>
      </c>
      <c r="E15" s="8" t="s">
        <v>76</v>
      </c>
      <c r="F15" s="8" t="s">
        <v>77</v>
      </c>
      <c r="G15" s="8" t="s">
        <v>197</v>
      </c>
      <c r="H15" s="8" t="s">
        <v>198</v>
      </c>
      <c r="I15" s="10">
        <v>117220</v>
      </c>
      <c r="J15" s="10">
        <v>117220</v>
      </c>
      <c r="K15" s="10">
        <v>117220</v>
      </c>
      <c r="L15" s="10"/>
      <c r="M15" s="10"/>
      <c r="N15" s="10"/>
      <c r="O15" s="10"/>
      <c r="P15" s="23"/>
      <c r="Q15" s="10"/>
      <c r="R15" s="10"/>
      <c r="S15" s="10"/>
      <c r="T15" s="10"/>
      <c r="U15" s="10"/>
      <c r="V15" s="10"/>
      <c r="W15" s="10"/>
    </row>
    <row r="16" ht="18.75" customHeight="1" spans="1:23">
      <c r="A16" s="8" t="s">
        <v>220</v>
      </c>
      <c r="B16" s="8" t="s">
        <v>221</v>
      </c>
      <c r="C16" s="9" t="s">
        <v>219</v>
      </c>
      <c r="D16" s="8" t="s">
        <v>57</v>
      </c>
      <c r="E16" s="8" t="s">
        <v>86</v>
      </c>
      <c r="F16" s="8" t="s">
        <v>87</v>
      </c>
      <c r="G16" s="8" t="s">
        <v>224</v>
      </c>
      <c r="H16" s="8" t="s">
        <v>225</v>
      </c>
      <c r="I16" s="10">
        <v>6900</v>
      </c>
      <c r="J16" s="10">
        <v>6900</v>
      </c>
      <c r="K16" s="10">
        <v>6900</v>
      </c>
      <c r="L16" s="10"/>
      <c r="M16" s="10"/>
      <c r="N16" s="10"/>
      <c r="O16" s="10"/>
      <c r="P16" s="23"/>
      <c r="Q16" s="10"/>
      <c r="R16" s="10"/>
      <c r="S16" s="10"/>
      <c r="T16" s="10"/>
      <c r="U16" s="10"/>
      <c r="V16" s="10"/>
      <c r="W16" s="10"/>
    </row>
    <row r="17" ht="18.75" customHeight="1" spans="1:23">
      <c r="A17" s="23"/>
      <c r="B17" s="23"/>
      <c r="C17" s="9" t="s">
        <v>226</v>
      </c>
      <c r="D17" s="23"/>
      <c r="E17" s="23"/>
      <c r="F17" s="23"/>
      <c r="G17" s="23"/>
      <c r="H17" s="23"/>
      <c r="I17" s="10">
        <v>40385.52</v>
      </c>
      <c r="J17" s="10">
        <v>40385.52</v>
      </c>
      <c r="K17" s="10">
        <v>40385.52</v>
      </c>
      <c r="L17" s="10"/>
      <c r="M17" s="10"/>
      <c r="N17" s="10"/>
      <c r="O17" s="10"/>
      <c r="P17" s="23"/>
      <c r="Q17" s="10"/>
      <c r="R17" s="10"/>
      <c r="S17" s="10"/>
      <c r="T17" s="10"/>
      <c r="U17" s="10"/>
      <c r="V17" s="10"/>
      <c r="W17" s="10"/>
    </row>
    <row r="18" ht="18.75" customHeight="1" spans="1:23">
      <c r="A18" s="8" t="s">
        <v>220</v>
      </c>
      <c r="B18" s="8" t="s">
        <v>227</v>
      </c>
      <c r="C18" s="9" t="s">
        <v>226</v>
      </c>
      <c r="D18" s="8" t="s">
        <v>57</v>
      </c>
      <c r="E18" s="8" t="s">
        <v>76</v>
      </c>
      <c r="F18" s="8" t="s">
        <v>77</v>
      </c>
      <c r="G18" s="8" t="s">
        <v>222</v>
      </c>
      <c r="H18" s="8" t="s">
        <v>223</v>
      </c>
      <c r="I18" s="10">
        <v>34596</v>
      </c>
      <c r="J18" s="10">
        <v>34596</v>
      </c>
      <c r="K18" s="10">
        <v>34596</v>
      </c>
      <c r="L18" s="10"/>
      <c r="M18" s="10"/>
      <c r="N18" s="10"/>
      <c r="O18" s="10"/>
      <c r="P18" s="23"/>
      <c r="Q18" s="10"/>
      <c r="R18" s="10"/>
      <c r="S18" s="10"/>
      <c r="T18" s="10"/>
      <c r="U18" s="10"/>
      <c r="V18" s="10"/>
      <c r="W18" s="10"/>
    </row>
    <row r="19" ht="18.75" customHeight="1" spans="1:23">
      <c r="A19" s="8" t="s">
        <v>220</v>
      </c>
      <c r="B19" s="8" t="s">
        <v>227</v>
      </c>
      <c r="C19" s="9" t="s">
        <v>226</v>
      </c>
      <c r="D19" s="8" t="s">
        <v>57</v>
      </c>
      <c r="E19" s="8" t="s">
        <v>76</v>
      </c>
      <c r="F19" s="8" t="s">
        <v>77</v>
      </c>
      <c r="G19" s="8" t="s">
        <v>228</v>
      </c>
      <c r="H19" s="8" t="s">
        <v>229</v>
      </c>
      <c r="I19" s="10">
        <v>446.4</v>
      </c>
      <c r="J19" s="10">
        <v>446.4</v>
      </c>
      <c r="K19" s="10">
        <v>446.4</v>
      </c>
      <c r="L19" s="10"/>
      <c r="M19" s="10"/>
      <c r="N19" s="10"/>
      <c r="O19" s="10"/>
      <c r="P19" s="23"/>
      <c r="Q19" s="10"/>
      <c r="R19" s="10"/>
      <c r="S19" s="10"/>
      <c r="T19" s="10"/>
      <c r="U19" s="10"/>
      <c r="V19" s="10"/>
      <c r="W19" s="10"/>
    </row>
    <row r="20" ht="18.75" customHeight="1" spans="1:23">
      <c r="A20" s="8" t="s">
        <v>220</v>
      </c>
      <c r="B20" s="8" t="s">
        <v>227</v>
      </c>
      <c r="C20" s="9" t="s">
        <v>226</v>
      </c>
      <c r="D20" s="8" t="s">
        <v>57</v>
      </c>
      <c r="E20" s="8" t="s">
        <v>76</v>
      </c>
      <c r="F20" s="8" t="s">
        <v>77</v>
      </c>
      <c r="G20" s="8" t="s">
        <v>230</v>
      </c>
      <c r="H20" s="8" t="s">
        <v>231</v>
      </c>
      <c r="I20" s="10">
        <v>4839.12</v>
      </c>
      <c r="J20" s="10">
        <v>4839.12</v>
      </c>
      <c r="K20" s="10">
        <v>4839.12</v>
      </c>
      <c r="L20" s="10"/>
      <c r="M20" s="10"/>
      <c r="N20" s="10"/>
      <c r="O20" s="10"/>
      <c r="P20" s="23"/>
      <c r="Q20" s="10"/>
      <c r="R20" s="10"/>
      <c r="S20" s="10"/>
      <c r="T20" s="10"/>
      <c r="U20" s="10"/>
      <c r="V20" s="10"/>
      <c r="W20" s="10"/>
    </row>
    <row r="21" ht="18.75" customHeight="1" spans="1:23">
      <c r="A21" s="8" t="s">
        <v>220</v>
      </c>
      <c r="B21" s="8" t="s">
        <v>227</v>
      </c>
      <c r="C21" s="9" t="s">
        <v>226</v>
      </c>
      <c r="D21" s="8" t="s">
        <v>57</v>
      </c>
      <c r="E21" s="8" t="s">
        <v>84</v>
      </c>
      <c r="F21" s="8" t="s">
        <v>85</v>
      </c>
      <c r="G21" s="8" t="s">
        <v>224</v>
      </c>
      <c r="H21" s="8" t="s">
        <v>225</v>
      </c>
      <c r="I21" s="10">
        <v>504</v>
      </c>
      <c r="J21" s="10">
        <v>504</v>
      </c>
      <c r="K21" s="10">
        <v>504</v>
      </c>
      <c r="L21" s="10"/>
      <c r="M21" s="10"/>
      <c r="N21" s="10"/>
      <c r="O21" s="10"/>
      <c r="P21" s="23"/>
      <c r="Q21" s="10"/>
      <c r="R21" s="10"/>
      <c r="S21" s="10"/>
      <c r="T21" s="10"/>
      <c r="U21" s="10"/>
      <c r="V21" s="10"/>
      <c r="W21" s="10"/>
    </row>
    <row r="22" ht="18.75" customHeight="1" spans="1:23">
      <c r="A22" s="23"/>
      <c r="B22" s="23"/>
      <c r="C22" s="9" t="s">
        <v>232</v>
      </c>
      <c r="D22" s="23"/>
      <c r="E22" s="23"/>
      <c r="F22" s="23"/>
      <c r="G22" s="23"/>
      <c r="H22" s="23"/>
      <c r="I22" s="10">
        <v>89964</v>
      </c>
      <c r="J22" s="10">
        <v>89964</v>
      </c>
      <c r="K22" s="10">
        <v>89964</v>
      </c>
      <c r="L22" s="10"/>
      <c r="M22" s="10"/>
      <c r="N22" s="10"/>
      <c r="O22" s="10"/>
      <c r="P22" s="23"/>
      <c r="Q22" s="10"/>
      <c r="R22" s="10"/>
      <c r="S22" s="10"/>
      <c r="T22" s="10"/>
      <c r="U22" s="10"/>
      <c r="V22" s="10"/>
      <c r="W22" s="10"/>
    </row>
    <row r="23" ht="18.75" customHeight="1" spans="1:23">
      <c r="A23" s="8" t="s">
        <v>220</v>
      </c>
      <c r="B23" s="8" t="s">
        <v>233</v>
      </c>
      <c r="C23" s="9" t="s">
        <v>232</v>
      </c>
      <c r="D23" s="8" t="s">
        <v>57</v>
      </c>
      <c r="E23" s="8" t="s">
        <v>102</v>
      </c>
      <c r="F23" s="8" t="s">
        <v>103</v>
      </c>
      <c r="G23" s="8" t="s">
        <v>234</v>
      </c>
      <c r="H23" s="8" t="s">
        <v>235</v>
      </c>
      <c r="I23" s="10">
        <v>89964</v>
      </c>
      <c r="J23" s="10">
        <v>89964</v>
      </c>
      <c r="K23" s="10">
        <v>89964</v>
      </c>
      <c r="L23" s="10"/>
      <c r="M23" s="10"/>
      <c r="N23" s="10"/>
      <c r="O23" s="10"/>
      <c r="P23" s="23"/>
      <c r="Q23" s="10"/>
      <c r="R23" s="10"/>
      <c r="S23" s="10"/>
      <c r="T23" s="10"/>
      <c r="U23" s="10"/>
      <c r="V23" s="10"/>
      <c r="W23" s="10"/>
    </row>
    <row r="24" ht="18.75" customHeight="1" spans="1:23">
      <c r="A24" s="23"/>
      <c r="B24" s="23"/>
      <c r="C24" s="9" t="s">
        <v>236</v>
      </c>
      <c r="D24" s="23"/>
      <c r="E24" s="23"/>
      <c r="F24" s="23"/>
      <c r="G24" s="23"/>
      <c r="H24" s="23"/>
      <c r="I24" s="10">
        <v>315000</v>
      </c>
      <c r="J24" s="10"/>
      <c r="K24" s="10"/>
      <c r="L24" s="10"/>
      <c r="M24" s="10"/>
      <c r="N24" s="10"/>
      <c r="O24" s="10"/>
      <c r="P24" s="23"/>
      <c r="Q24" s="10"/>
      <c r="R24" s="10">
        <v>315000</v>
      </c>
      <c r="S24" s="10"/>
      <c r="T24" s="10"/>
      <c r="U24" s="10"/>
      <c r="V24" s="10"/>
      <c r="W24" s="10">
        <v>315000</v>
      </c>
    </row>
    <row r="25" ht="18.75" customHeight="1" spans="1:23">
      <c r="A25" s="8" t="s">
        <v>213</v>
      </c>
      <c r="B25" s="8" t="s">
        <v>237</v>
      </c>
      <c r="C25" s="9" t="s">
        <v>236</v>
      </c>
      <c r="D25" s="8" t="s">
        <v>57</v>
      </c>
      <c r="E25" s="8" t="s">
        <v>80</v>
      </c>
      <c r="F25" s="8" t="s">
        <v>81</v>
      </c>
      <c r="G25" s="8" t="s">
        <v>238</v>
      </c>
      <c r="H25" s="8" t="s">
        <v>239</v>
      </c>
      <c r="I25" s="10">
        <v>315000</v>
      </c>
      <c r="J25" s="10"/>
      <c r="K25" s="10"/>
      <c r="L25" s="10"/>
      <c r="M25" s="10"/>
      <c r="N25" s="10"/>
      <c r="O25" s="10"/>
      <c r="P25" s="23"/>
      <c r="Q25" s="10"/>
      <c r="R25" s="10">
        <v>315000</v>
      </c>
      <c r="S25" s="10"/>
      <c r="T25" s="10"/>
      <c r="U25" s="10"/>
      <c r="V25" s="10"/>
      <c r="W25" s="10">
        <v>315000</v>
      </c>
    </row>
    <row r="26" ht="18.75" customHeight="1" spans="1:23">
      <c r="A26" s="23"/>
      <c r="B26" s="23"/>
      <c r="C26" s="9" t="s">
        <v>240</v>
      </c>
      <c r="D26" s="23"/>
      <c r="E26" s="23"/>
      <c r="F26" s="23"/>
      <c r="G26" s="23"/>
      <c r="H26" s="23"/>
      <c r="I26" s="10">
        <v>280000</v>
      </c>
      <c r="J26" s="10">
        <v>280000</v>
      </c>
      <c r="K26" s="10">
        <v>280000</v>
      </c>
      <c r="L26" s="10"/>
      <c r="M26" s="10"/>
      <c r="N26" s="10"/>
      <c r="O26" s="10"/>
      <c r="P26" s="23"/>
      <c r="Q26" s="10"/>
      <c r="R26" s="10"/>
      <c r="S26" s="10"/>
      <c r="T26" s="10"/>
      <c r="U26" s="10"/>
      <c r="V26" s="10"/>
      <c r="W26" s="10"/>
    </row>
    <row r="27" ht="18.75" customHeight="1" spans="1:23">
      <c r="A27" s="8" t="s">
        <v>220</v>
      </c>
      <c r="B27" s="8" t="s">
        <v>241</v>
      </c>
      <c r="C27" s="9" t="s">
        <v>240</v>
      </c>
      <c r="D27" s="8" t="s">
        <v>57</v>
      </c>
      <c r="E27" s="8" t="s">
        <v>90</v>
      </c>
      <c r="F27" s="8" t="s">
        <v>91</v>
      </c>
      <c r="G27" s="8" t="s">
        <v>242</v>
      </c>
      <c r="H27" s="8" t="s">
        <v>243</v>
      </c>
      <c r="I27" s="10">
        <v>280000</v>
      </c>
      <c r="J27" s="10">
        <v>280000</v>
      </c>
      <c r="K27" s="10">
        <v>280000</v>
      </c>
      <c r="L27" s="10"/>
      <c r="M27" s="10"/>
      <c r="N27" s="10"/>
      <c r="O27" s="10"/>
      <c r="P27" s="23"/>
      <c r="Q27" s="10"/>
      <c r="R27" s="10"/>
      <c r="S27" s="10"/>
      <c r="T27" s="10"/>
      <c r="U27" s="10"/>
      <c r="V27" s="10"/>
      <c r="W27" s="10"/>
    </row>
    <row r="28" ht="18.75" customHeight="1" spans="1:23">
      <c r="A28" s="23"/>
      <c r="B28" s="23"/>
      <c r="C28" s="9" t="s">
        <v>244</v>
      </c>
      <c r="D28" s="23"/>
      <c r="E28" s="23"/>
      <c r="F28" s="23"/>
      <c r="G28" s="23"/>
      <c r="H28" s="23"/>
      <c r="I28" s="10">
        <v>2968680</v>
      </c>
      <c r="J28" s="10">
        <v>2968680</v>
      </c>
      <c r="K28" s="10">
        <v>2968680</v>
      </c>
      <c r="L28" s="10"/>
      <c r="M28" s="10"/>
      <c r="N28" s="10"/>
      <c r="O28" s="10"/>
      <c r="P28" s="23"/>
      <c r="Q28" s="10"/>
      <c r="R28" s="10"/>
      <c r="S28" s="10"/>
      <c r="T28" s="10"/>
      <c r="U28" s="10"/>
      <c r="V28" s="10"/>
      <c r="W28" s="10"/>
    </row>
    <row r="29" ht="18.75" customHeight="1" spans="1:23">
      <c r="A29" s="8" t="s">
        <v>220</v>
      </c>
      <c r="B29" s="8" t="s">
        <v>245</v>
      </c>
      <c r="C29" s="9" t="s">
        <v>244</v>
      </c>
      <c r="D29" s="8" t="s">
        <v>57</v>
      </c>
      <c r="E29" s="8" t="s">
        <v>78</v>
      </c>
      <c r="F29" s="8" t="s">
        <v>79</v>
      </c>
      <c r="G29" s="8" t="s">
        <v>224</v>
      </c>
      <c r="H29" s="8" t="s">
        <v>225</v>
      </c>
      <c r="I29" s="10">
        <v>347100</v>
      </c>
      <c r="J29" s="10">
        <v>347100</v>
      </c>
      <c r="K29" s="10">
        <v>347100</v>
      </c>
      <c r="L29" s="10"/>
      <c r="M29" s="10"/>
      <c r="N29" s="10"/>
      <c r="O29" s="10"/>
      <c r="P29" s="23"/>
      <c r="Q29" s="10"/>
      <c r="R29" s="10"/>
      <c r="S29" s="10"/>
      <c r="T29" s="10"/>
      <c r="U29" s="10"/>
      <c r="V29" s="10"/>
      <c r="W29" s="10"/>
    </row>
    <row r="30" ht="18.75" customHeight="1" spans="1:23">
      <c r="A30" s="8" t="s">
        <v>220</v>
      </c>
      <c r="B30" s="8" t="s">
        <v>245</v>
      </c>
      <c r="C30" s="9" t="s">
        <v>244</v>
      </c>
      <c r="D30" s="8" t="s">
        <v>57</v>
      </c>
      <c r="E30" s="8" t="s">
        <v>78</v>
      </c>
      <c r="F30" s="8" t="s">
        <v>79</v>
      </c>
      <c r="G30" s="8" t="s">
        <v>222</v>
      </c>
      <c r="H30" s="8" t="s">
        <v>223</v>
      </c>
      <c r="I30" s="10">
        <v>200940</v>
      </c>
      <c r="J30" s="10">
        <v>200940</v>
      </c>
      <c r="K30" s="10">
        <v>200940</v>
      </c>
      <c r="L30" s="10"/>
      <c r="M30" s="10"/>
      <c r="N30" s="10"/>
      <c r="O30" s="10"/>
      <c r="P30" s="23"/>
      <c r="Q30" s="10"/>
      <c r="R30" s="10"/>
      <c r="S30" s="10"/>
      <c r="T30" s="10"/>
      <c r="U30" s="10"/>
      <c r="V30" s="10"/>
      <c r="W30" s="10"/>
    </row>
    <row r="31" ht="18.75" customHeight="1" spans="1:23">
      <c r="A31" s="8" t="s">
        <v>220</v>
      </c>
      <c r="B31" s="8" t="s">
        <v>245</v>
      </c>
      <c r="C31" s="9" t="s">
        <v>244</v>
      </c>
      <c r="D31" s="8" t="s">
        <v>57</v>
      </c>
      <c r="E31" s="8" t="s">
        <v>78</v>
      </c>
      <c r="F31" s="8" t="s">
        <v>79</v>
      </c>
      <c r="G31" s="8" t="s">
        <v>246</v>
      </c>
      <c r="H31" s="8" t="s">
        <v>247</v>
      </c>
      <c r="I31" s="10">
        <v>249900</v>
      </c>
      <c r="J31" s="10">
        <v>249900</v>
      </c>
      <c r="K31" s="10">
        <v>249900</v>
      </c>
      <c r="L31" s="10"/>
      <c r="M31" s="10"/>
      <c r="N31" s="10"/>
      <c r="O31" s="10"/>
      <c r="P31" s="23"/>
      <c r="Q31" s="10"/>
      <c r="R31" s="10"/>
      <c r="S31" s="10"/>
      <c r="T31" s="10"/>
      <c r="U31" s="10"/>
      <c r="V31" s="10"/>
      <c r="W31" s="10"/>
    </row>
    <row r="32" ht="18.75" customHeight="1" spans="1:23">
      <c r="A32" s="8" t="s">
        <v>220</v>
      </c>
      <c r="B32" s="8" t="s">
        <v>245</v>
      </c>
      <c r="C32" s="9" t="s">
        <v>244</v>
      </c>
      <c r="D32" s="8" t="s">
        <v>57</v>
      </c>
      <c r="E32" s="8" t="s">
        <v>78</v>
      </c>
      <c r="F32" s="8" t="s">
        <v>79</v>
      </c>
      <c r="G32" s="8" t="s">
        <v>228</v>
      </c>
      <c r="H32" s="8" t="s">
        <v>229</v>
      </c>
      <c r="I32" s="10">
        <v>349860</v>
      </c>
      <c r="J32" s="10">
        <v>349860</v>
      </c>
      <c r="K32" s="10">
        <v>349860</v>
      </c>
      <c r="L32" s="10"/>
      <c r="M32" s="10"/>
      <c r="N32" s="10"/>
      <c r="O32" s="10"/>
      <c r="P32" s="23"/>
      <c r="Q32" s="10"/>
      <c r="R32" s="10"/>
      <c r="S32" s="10"/>
      <c r="T32" s="10"/>
      <c r="U32" s="10"/>
      <c r="V32" s="10"/>
      <c r="W32" s="10"/>
    </row>
    <row r="33" ht="18.75" customHeight="1" spans="1:23">
      <c r="A33" s="8" t="s">
        <v>220</v>
      </c>
      <c r="B33" s="8" t="s">
        <v>245</v>
      </c>
      <c r="C33" s="9" t="s">
        <v>244</v>
      </c>
      <c r="D33" s="8" t="s">
        <v>57</v>
      </c>
      <c r="E33" s="8" t="s">
        <v>78</v>
      </c>
      <c r="F33" s="8" t="s">
        <v>79</v>
      </c>
      <c r="G33" s="8" t="s">
        <v>248</v>
      </c>
      <c r="H33" s="8" t="s">
        <v>249</v>
      </c>
      <c r="I33" s="10">
        <v>59160</v>
      </c>
      <c r="J33" s="10">
        <v>59160</v>
      </c>
      <c r="K33" s="10">
        <v>59160</v>
      </c>
      <c r="L33" s="10"/>
      <c r="M33" s="10"/>
      <c r="N33" s="10"/>
      <c r="O33" s="10"/>
      <c r="P33" s="23"/>
      <c r="Q33" s="10"/>
      <c r="R33" s="10"/>
      <c r="S33" s="10"/>
      <c r="T33" s="10"/>
      <c r="U33" s="10"/>
      <c r="V33" s="10"/>
      <c r="W33" s="10"/>
    </row>
    <row r="34" ht="18.75" customHeight="1" spans="1:23">
      <c r="A34" s="8" t="s">
        <v>220</v>
      </c>
      <c r="B34" s="8" t="s">
        <v>245</v>
      </c>
      <c r="C34" s="9" t="s">
        <v>244</v>
      </c>
      <c r="D34" s="8" t="s">
        <v>57</v>
      </c>
      <c r="E34" s="8" t="s">
        <v>78</v>
      </c>
      <c r="F34" s="8" t="s">
        <v>79</v>
      </c>
      <c r="G34" s="8" t="s">
        <v>230</v>
      </c>
      <c r="H34" s="8" t="s">
        <v>231</v>
      </c>
      <c r="I34" s="10">
        <v>250920</v>
      </c>
      <c r="J34" s="10">
        <v>250920</v>
      </c>
      <c r="K34" s="10">
        <v>250920</v>
      </c>
      <c r="L34" s="10"/>
      <c r="M34" s="10"/>
      <c r="N34" s="10"/>
      <c r="O34" s="10"/>
      <c r="P34" s="23"/>
      <c r="Q34" s="10"/>
      <c r="R34" s="10"/>
      <c r="S34" s="10"/>
      <c r="T34" s="10"/>
      <c r="U34" s="10"/>
      <c r="V34" s="10"/>
      <c r="W34" s="10"/>
    </row>
    <row r="35" ht="18.75" customHeight="1" spans="1:23">
      <c r="A35" s="8" t="s">
        <v>220</v>
      </c>
      <c r="B35" s="8" t="s">
        <v>245</v>
      </c>
      <c r="C35" s="9" t="s">
        <v>244</v>
      </c>
      <c r="D35" s="8" t="s">
        <v>57</v>
      </c>
      <c r="E35" s="8" t="s">
        <v>78</v>
      </c>
      <c r="F35" s="8" t="s">
        <v>79</v>
      </c>
      <c r="G35" s="8" t="s">
        <v>250</v>
      </c>
      <c r="H35" s="8" t="s">
        <v>251</v>
      </c>
      <c r="I35" s="10">
        <v>479400</v>
      </c>
      <c r="J35" s="10">
        <v>479400</v>
      </c>
      <c r="K35" s="10">
        <v>479400</v>
      </c>
      <c r="L35" s="10"/>
      <c r="M35" s="10"/>
      <c r="N35" s="10"/>
      <c r="O35" s="10"/>
      <c r="P35" s="23"/>
      <c r="Q35" s="10"/>
      <c r="R35" s="10"/>
      <c r="S35" s="10"/>
      <c r="T35" s="10"/>
      <c r="U35" s="10"/>
      <c r="V35" s="10"/>
      <c r="W35" s="10"/>
    </row>
    <row r="36" ht="18.75" customHeight="1" spans="1:23">
      <c r="A36" s="8" t="s">
        <v>220</v>
      </c>
      <c r="B36" s="8" t="s">
        <v>245</v>
      </c>
      <c r="C36" s="9" t="s">
        <v>244</v>
      </c>
      <c r="D36" s="8" t="s">
        <v>57</v>
      </c>
      <c r="E36" s="8" t="s">
        <v>78</v>
      </c>
      <c r="F36" s="8" t="s">
        <v>79</v>
      </c>
      <c r="G36" s="8" t="s">
        <v>252</v>
      </c>
      <c r="H36" s="8" t="s">
        <v>253</v>
      </c>
      <c r="I36" s="10">
        <v>100980</v>
      </c>
      <c r="J36" s="10">
        <v>100980</v>
      </c>
      <c r="K36" s="10">
        <v>100980</v>
      </c>
      <c r="L36" s="10"/>
      <c r="M36" s="10"/>
      <c r="N36" s="10"/>
      <c r="O36" s="10"/>
      <c r="P36" s="23"/>
      <c r="Q36" s="10"/>
      <c r="R36" s="10"/>
      <c r="S36" s="10"/>
      <c r="T36" s="10"/>
      <c r="U36" s="10"/>
      <c r="V36" s="10"/>
      <c r="W36" s="10"/>
    </row>
    <row r="37" ht="18.75" customHeight="1" spans="1:23">
      <c r="A37" s="8" t="s">
        <v>220</v>
      </c>
      <c r="B37" s="8" t="s">
        <v>245</v>
      </c>
      <c r="C37" s="9" t="s">
        <v>244</v>
      </c>
      <c r="D37" s="8" t="s">
        <v>57</v>
      </c>
      <c r="E37" s="8" t="s">
        <v>78</v>
      </c>
      <c r="F37" s="8" t="s">
        <v>79</v>
      </c>
      <c r="G37" s="8" t="s">
        <v>254</v>
      </c>
      <c r="H37" s="8" t="s">
        <v>147</v>
      </c>
      <c r="I37" s="10">
        <v>9180</v>
      </c>
      <c r="J37" s="10">
        <v>9180</v>
      </c>
      <c r="K37" s="10">
        <v>9180</v>
      </c>
      <c r="L37" s="10"/>
      <c r="M37" s="10"/>
      <c r="N37" s="10"/>
      <c r="O37" s="10"/>
      <c r="P37" s="23"/>
      <c r="Q37" s="10"/>
      <c r="R37" s="10"/>
      <c r="S37" s="10"/>
      <c r="T37" s="10"/>
      <c r="U37" s="10"/>
      <c r="V37" s="10"/>
      <c r="W37" s="10"/>
    </row>
    <row r="38" ht="18.75" customHeight="1" spans="1:23">
      <c r="A38" s="8" t="s">
        <v>220</v>
      </c>
      <c r="B38" s="8" t="s">
        <v>245</v>
      </c>
      <c r="C38" s="9" t="s">
        <v>244</v>
      </c>
      <c r="D38" s="8" t="s">
        <v>57</v>
      </c>
      <c r="E38" s="8" t="s">
        <v>78</v>
      </c>
      <c r="F38" s="8" t="s">
        <v>79</v>
      </c>
      <c r="G38" s="8" t="s">
        <v>255</v>
      </c>
      <c r="H38" s="8" t="s">
        <v>256</v>
      </c>
      <c r="I38" s="10">
        <v>200940</v>
      </c>
      <c r="J38" s="10">
        <v>200940</v>
      </c>
      <c r="K38" s="10">
        <v>200940</v>
      </c>
      <c r="L38" s="10"/>
      <c r="M38" s="10"/>
      <c r="N38" s="10"/>
      <c r="O38" s="10"/>
      <c r="P38" s="23"/>
      <c r="Q38" s="10"/>
      <c r="R38" s="10"/>
      <c r="S38" s="10"/>
      <c r="T38" s="10"/>
      <c r="U38" s="10"/>
      <c r="V38" s="10"/>
      <c r="W38" s="10"/>
    </row>
    <row r="39" ht="18.75" customHeight="1" spans="1:23">
      <c r="A39" s="8" t="s">
        <v>220</v>
      </c>
      <c r="B39" s="8" t="s">
        <v>245</v>
      </c>
      <c r="C39" s="9" t="s">
        <v>244</v>
      </c>
      <c r="D39" s="8" t="s">
        <v>57</v>
      </c>
      <c r="E39" s="8" t="s">
        <v>78</v>
      </c>
      <c r="F39" s="8" t="s">
        <v>79</v>
      </c>
      <c r="G39" s="8" t="s">
        <v>257</v>
      </c>
      <c r="H39" s="8" t="s">
        <v>258</v>
      </c>
      <c r="I39" s="10">
        <v>20400</v>
      </c>
      <c r="J39" s="10">
        <v>20400</v>
      </c>
      <c r="K39" s="10">
        <v>20400</v>
      </c>
      <c r="L39" s="10"/>
      <c r="M39" s="10"/>
      <c r="N39" s="10"/>
      <c r="O39" s="10"/>
      <c r="P39" s="23"/>
      <c r="Q39" s="10"/>
      <c r="R39" s="10"/>
      <c r="S39" s="10"/>
      <c r="T39" s="10"/>
      <c r="U39" s="10"/>
      <c r="V39" s="10"/>
      <c r="W39" s="10"/>
    </row>
    <row r="40" ht="18.75" customHeight="1" spans="1:23">
      <c r="A40" s="8" t="s">
        <v>220</v>
      </c>
      <c r="B40" s="8" t="s">
        <v>245</v>
      </c>
      <c r="C40" s="9" t="s">
        <v>244</v>
      </c>
      <c r="D40" s="8" t="s">
        <v>57</v>
      </c>
      <c r="E40" s="8" t="s">
        <v>78</v>
      </c>
      <c r="F40" s="8" t="s">
        <v>79</v>
      </c>
      <c r="G40" s="8" t="s">
        <v>217</v>
      </c>
      <c r="H40" s="8" t="s">
        <v>218</v>
      </c>
      <c r="I40" s="10">
        <v>10200</v>
      </c>
      <c r="J40" s="10">
        <v>10200</v>
      </c>
      <c r="K40" s="10">
        <v>10200</v>
      </c>
      <c r="L40" s="10"/>
      <c r="M40" s="10"/>
      <c r="N40" s="10"/>
      <c r="O40" s="10"/>
      <c r="P40" s="23"/>
      <c r="Q40" s="10"/>
      <c r="R40" s="10"/>
      <c r="S40" s="10"/>
      <c r="T40" s="10"/>
      <c r="U40" s="10"/>
      <c r="V40" s="10"/>
      <c r="W40" s="10"/>
    </row>
    <row r="41" ht="18.75" customHeight="1" spans="1:23">
      <c r="A41" s="8" t="s">
        <v>220</v>
      </c>
      <c r="B41" s="8" t="s">
        <v>245</v>
      </c>
      <c r="C41" s="9" t="s">
        <v>244</v>
      </c>
      <c r="D41" s="8" t="s">
        <v>57</v>
      </c>
      <c r="E41" s="8" t="s">
        <v>78</v>
      </c>
      <c r="F41" s="8" t="s">
        <v>79</v>
      </c>
      <c r="G41" s="8" t="s">
        <v>203</v>
      </c>
      <c r="H41" s="8" t="s">
        <v>204</v>
      </c>
      <c r="I41" s="10">
        <v>460200</v>
      </c>
      <c r="J41" s="10">
        <v>460200</v>
      </c>
      <c r="K41" s="10">
        <v>460200</v>
      </c>
      <c r="L41" s="10"/>
      <c r="M41" s="10"/>
      <c r="N41" s="10"/>
      <c r="O41" s="10"/>
      <c r="P41" s="23"/>
      <c r="Q41" s="10"/>
      <c r="R41" s="10"/>
      <c r="S41" s="10"/>
      <c r="T41" s="10"/>
      <c r="U41" s="10"/>
      <c r="V41" s="10"/>
      <c r="W41" s="10"/>
    </row>
    <row r="42" ht="18.75" customHeight="1" spans="1:23">
      <c r="A42" s="8" t="s">
        <v>220</v>
      </c>
      <c r="B42" s="8" t="s">
        <v>245</v>
      </c>
      <c r="C42" s="9" t="s">
        <v>244</v>
      </c>
      <c r="D42" s="8" t="s">
        <v>57</v>
      </c>
      <c r="E42" s="8" t="s">
        <v>78</v>
      </c>
      <c r="F42" s="8" t="s">
        <v>79</v>
      </c>
      <c r="G42" s="8" t="s">
        <v>197</v>
      </c>
      <c r="H42" s="8" t="s">
        <v>198</v>
      </c>
      <c r="I42" s="10">
        <v>229500</v>
      </c>
      <c r="J42" s="10">
        <v>229500</v>
      </c>
      <c r="K42" s="10">
        <v>229500</v>
      </c>
      <c r="L42" s="10"/>
      <c r="M42" s="10"/>
      <c r="N42" s="10"/>
      <c r="O42" s="10"/>
      <c r="P42" s="23"/>
      <c r="Q42" s="10"/>
      <c r="R42" s="10"/>
      <c r="S42" s="10"/>
      <c r="T42" s="10"/>
      <c r="U42" s="10"/>
      <c r="V42" s="10"/>
      <c r="W42" s="10"/>
    </row>
    <row r="43" ht="18.75" customHeight="1" spans="1:23">
      <c r="A43" s="23"/>
      <c r="B43" s="23"/>
      <c r="C43" s="9" t="s">
        <v>259</v>
      </c>
      <c r="D43" s="23"/>
      <c r="E43" s="23"/>
      <c r="F43" s="23"/>
      <c r="G43" s="23"/>
      <c r="H43" s="23"/>
      <c r="I43" s="10">
        <v>36554.4</v>
      </c>
      <c r="J43" s="10">
        <v>36554.4</v>
      </c>
      <c r="K43" s="10">
        <v>36554.4</v>
      </c>
      <c r="L43" s="10"/>
      <c r="M43" s="10"/>
      <c r="N43" s="10"/>
      <c r="O43" s="10"/>
      <c r="P43" s="23"/>
      <c r="Q43" s="10"/>
      <c r="R43" s="10"/>
      <c r="S43" s="10"/>
      <c r="T43" s="10"/>
      <c r="U43" s="10"/>
      <c r="V43" s="10"/>
      <c r="W43" s="10"/>
    </row>
    <row r="44" ht="18.75" customHeight="1" spans="1:23">
      <c r="A44" s="8" t="s">
        <v>220</v>
      </c>
      <c r="B44" s="8" t="s">
        <v>260</v>
      </c>
      <c r="C44" s="9" t="s">
        <v>259</v>
      </c>
      <c r="D44" s="8" t="s">
        <v>57</v>
      </c>
      <c r="E44" s="8" t="s">
        <v>78</v>
      </c>
      <c r="F44" s="8" t="s">
        <v>79</v>
      </c>
      <c r="G44" s="8" t="s">
        <v>242</v>
      </c>
      <c r="H44" s="8" t="s">
        <v>243</v>
      </c>
      <c r="I44" s="10">
        <v>18345.6</v>
      </c>
      <c r="J44" s="10">
        <v>18345.6</v>
      </c>
      <c r="K44" s="10">
        <v>18345.6</v>
      </c>
      <c r="L44" s="10"/>
      <c r="M44" s="10"/>
      <c r="N44" s="10"/>
      <c r="O44" s="10"/>
      <c r="P44" s="23"/>
      <c r="Q44" s="10"/>
      <c r="R44" s="10"/>
      <c r="S44" s="10"/>
      <c r="T44" s="10"/>
      <c r="U44" s="10"/>
      <c r="V44" s="10"/>
      <c r="W44" s="10"/>
    </row>
    <row r="45" ht="18.75" customHeight="1" spans="1:23">
      <c r="A45" s="8" t="s">
        <v>220</v>
      </c>
      <c r="B45" s="8" t="s">
        <v>260</v>
      </c>
      <c r="C45" s="9" t="s">
        <v>259</v>
      </c>
      <c r="D45" s="8" t="s">
        <v>57</v>
      </c>
      <c r="E45" s="8" t="s">
        <v>78</v>
      </c>
      <c r="F45" s="8" t="s">
        <v>79</v>
      </c>
      <c r="G45" s="8" t="s">
        <v>242</v>
      </c>
      <c r="H45" s="8" t="s">
        <v>243</v>
      </c>
      <c r="I45" s="10">
        <v>18208.8</v>
      </c>
      <c r="J45" s="10">
        <v>18208.8</v>
      </c>
      <c r="K45" s="10">
        <v>18208.8</v>
      </c>
      <c r="L45" s="10"/>
      <c r="M45" s="10"/>
      <c r="N45" s="10"/>
      <c r="O45" s="10"/>
      <c r="P45" s="23"/>
      <c r="Q45" s="10"/>
      <c r="R45" s="10"/>
      <c r="S45" s="10"/>
      <c r="T45" s="10"/>
      <c r="U45" s="10"/>
      <c r="V45" s="10"/>
      <c r="W45" s="10"/>
    </row>
    <row r="46" ht="18.75" customHeight="1" spans="1:23">
      <c r="A46" s="23"/>
      <c r="B46" s="23"/>
      <c r="C46" s="9" t="s">
        <v>261</v>
      </c>
      <c r="D46" s="23"/>
      <c r="E46" s="23"/>
      <c r="F46" s="23"/>
      <c r="G46" s="23"/>
      <c r="H46" s="23"/>
      <c r="I46" s="10">
        <v>6300</v>
      </c>
      <c r="J46" s="10">
        <v>6300</v>
      </c>
      <c r="K46" s="10">
        <v>6300</v>
      </c>
      <c r="L46" s="10"/>
      <c r="M46" s="10"/>
      <c r="N46" s="10"/>
      <c r="O46" s="10"/>
      <c r="P46" s="23"/>
      <c r="Q46" s="10"/>
      <c r="R46" s="10"/>
      <c r="S46" s="10"/>
      <c r="T46" s="10"/>
      <c r="U46" s="10"/>
      <c r="V46" s="10"/>
      <c r="W46" s="10"/>
    </row>
    <row r="47" ht="18.75" customHeight="1" spans="1:23">
      <c r="A47" s="8" t="s">
        <v>220</v>
      </c>
      <c r="B47" s="8" t="s">
        <v>262</v>
      </c>
      <c r="C47" s="9" t="s">
        <v>261</v>
      </c>
      <c r="D47" s="8" t="s">
        <v>57</v>
      </c>
      <c r="E47" s="8" t="s">
        <v>78</v>
      </c>
      <c r="F47" s="8" t="s">
        <v>79</v>
      </c>
      <c r="G47" s="8" t="s">
        <v>224</v>
      </c>
      <c r="H47" s="8" t="s">
        <v>225</v>
      </c>
      <c r="I47" s="10">
        <v>6300</v>
      </c>
      <c r="J47" s="10">
        <v>6300</v>
      </c>
      <c r="K47" s="10">
        <v>6300</v>
      </c>
      <c r="L47" s="10"/>
      <c r="M47" s="10"/>
      <c r="N47" s="10"/>
      <c r="O47" s="10"/>
      <c r="P47" s="23"/>
      <c r="Q47" s="10"/>
      <c r="R47" s="10"/>
      <c r="S47" s="10"/>
      <c r="T47" s="10"/>
      <c r="U47" s="10"/>
      <c r="V47" s="10"/>
      <c r="W47" s="10"/>
    </row>
    <row r="48" ht="18.75" customHeight="1" spans="1:23">
      <c r="A48" s="23"/>
      <c r="B48" s="23"/>
      <c r="C48" s="9" t="s">
        <v>263</v>
      </c>
      <c r="D48" s="23"/>
      <c r="E48" s="23"/>
      <c r="F48" s="23"/>
      <c r="G48" s="23"/>
      <c r="H48" s="23"/>
      <c r="I48" s="10">
        <v>12150</v>
      </c>
      <c r="J48" s="10">
        <v>12150</v>
      </c>
      <c r="K48" s="10">
        <v>12150</v>
      </c>
      <c r="L48" s="10"/>
      <c r="M48" s="10"/>
      <c r="N48" s="10"/>
      <c r="O48" s="10"/>
      <c r="P48" s="23"/>
      <c r="Q48" s="10"/>
      <c r="R48" s="10"/>
      <c r="S48" s="10"/>
      <c r="T48" s="10"/>
      <c r="U48" s="10"/>
      <c r="V48" s="10"/>
      <c r="W48" s="10"/>
    </row>
    <row r="49" ht="18.75" customHeight="1" spans="1:23">
      <c r="A49" s="8" t="s">
        <v>264</v>
      </c>
      <c r="B49" s="8" t="s">
        <v>265</v>
      </c>
      <c r="C49" s="9" t="s">
        <v>263</v>
      </c>
      <c r="D49" s="8" t="s">
        <v>57</v>
      </c>
      <c r="E49" s="8" t="s">
        <v>78</v>
      </c>
      <c r="F49" s="8" t="s">
        <v>79</v>
      </c>
      <c r="G49" s="8" t="s">
        <v>242</v>
      </c>
      <c r="H49" s="8" t="s">
        <v>243</v>
      </c>
      <c r="I49" s="10">
        <v>12150</v>
      </c>
      <c r="J49" s="10">
        <v>12150</v>
      </c>
      <c r="K49" s="10">
        <v>12150</v>
      </c>
      <c r="L49" s="10"/>
      <c r="M49" s="10"/>
      <c r="N49" s="10"/>
      <c r="O49" s="10"/>
      <c r="P49" s="23"/>
      <c r="Q49" s="10"/>
      <c r="R49" s="10"/>
      <c r="S49" s="10"/>
      <c r="T49" s="10"/>
      <c r="U49" s="10"/>
      <c r="V49" s="10"/>
      <c r="W49" s="10"/>
    </row>
    <row r="50" ht="18.75" customHeight="1" spans="1:23">
      <c r="A50" s="23"/>
      <c r="B50" s="23"/>
      <c r="C50" s="9" t="s">
        <v>266</v>
      </c>
      <c r="D50" s="23"/>
      <c r="E50" s="23"/>
      <c r="F50" s="23"/>
      <c r="G50" s="23"/>
      <c r="H50" s="23"/>
      <c r="I50" s="10">
        <v>169020</v>
      </c>
      <c r="J50" s="10">
        <v>169020</v>
      </c>
      <c r="K50" s="10">
        <v>169020</v>
      </c>
      <c r="L50" s="10"/>
      <c r="M50" s="10"/>
      <c r="N50" s="10"/>
      <c r="O50" s="10"/>
      <c r="P50" s="23"/>
      <c r="Q50" s="10"/>
      <c r="R50" s="10"/>
      <c r="S50" s="10"/>
      <c r="T50" s="10"/>
      <c r="U50" s="10"/>
      <c r="V50" s="10"/>
      <c r="W50" s="10"/>
    </row>
    <row r="51" ht="18.75" customHeight="1" spans="1:23">
      <c r="A51" s="8" t="s">
        <v>220</v>
      </c>
      <c r="B51" s="8" t="s">
        <v>267</v>
      </c>
      <c r="C51" s="9" t="s">
        <v>266</v>
      </c>
      <c r="D51" s="8" t="s">
        <v>57</v>
      </c>
      <c r="E51" s="8" t="s">
        <v>76</v>
      </c>
      <c r="F51" s="8" t="s">
        <v>77</v>
      </c>
      <c r="G51" s="8" t="s">
        <v>242</v>
      </c>
      <c r="H51" s="8" t="s">
        <v>243</v>
      </c>
      <c r="I51" s="10">
        <v>169020</v>
      </c>
      <c r="J51" s="10">
        <v>169020</v>
      </c>
      <c r="K51" s="10">
        <v>169020</v>
      </c>
      <c r="L51" s="10"/>
      <c r="M51" s="10"/>
      <c r="N51" s="10"/>
      <c r="O51" s="10"/>
      <c r="P51" s="23"/>
      <c r="Q51" s="10"/>
      <c r="R51" s="10"/>
      <c r="S51" s="10"/>
      <c r="T51" s="10"/>
      <c r="U51" s="10"/>
      <c r="V51" s="10"/>
      <c r="W51" s="10"/>
    </row>
    <row r="52" ht="18.75" customHeight="1" spans="1:23">
      <c r="A52" s="23"/>
      <c r="B52" s="23"/>
      <c r="C52" s="9" t="s">
        <v>268</v>
      </c>
      <c r="D52" s="23"/>
      <c r="E52" s="23"/>
      <c r="F52" s="23"/>
      <c r="G52" s="23"/>
      <c r="H52" s="23"/>
      <c r="I52" s="10">
        <v>56835</v>
      </c>
      <c r="J52" s="10">
        <v>56835</v>
      </c>
      <c r="K52" s="10">
        <v>56835</v>
      </c>
      <c r="L52" s="10"/>
      <c r="M52" s="10"/>
      <c r="N52" s="10"/>
      <c r="O52" s="10"/>
      <c r="P52" s="23"/>
      <c r="Q52" s="10"/>
      <c r="R52" s="10"/>
      <c r="S52" s="10"/>
      <c r="T52" s="10"/>
      <c r="U52" s="10"/>
      <c r="V52" s="10"/>
      <c r="W52" s="10"/>
    </row>
    <row r="53" ht="18.75" customHeight="1" spans="1:23">
      <c r="A53" s="8" t="s">
        <v>220</v>
      </c>
      <c r="B53" s="8" t="s">
        <v>269</v>
      </c>
      <c r="C53" s="9" t="s">
        <v>268</v>
      </c>
      <c r="D53" s="8" t="s">
        <v>57</v>
      </c>
      <c r="E53" s="8" t="s">
        <v>76</v>
      </c>
      <c r="F53" s="8" t="s">
        <v>77</v>
      </c>
      <c r="G53" s="8" t="s">
        <v>242</v>
      </c>
      <c r="H53" s="8" t="s">
        <v>243</v>
      </c>
      <c r="I53" s="10">
        <v>56835</v>
      </c>
      <c r="J53" s="10">
        <v>56835</v>
      </c>
      <c r="K53" s="10">
        <v>56835</v>
      </c>
      <c r="L53" s="10"/>
      <c r="M53" s="10"/>
      <c r="N53" s="10"/>
      <c r="O53" s="10"/>
      <c r="P53" s="23"/>
      <c r="Q53" s="10"/>
      <c r="R53" s="10"/>
      <c r="S53" s="10"/>
      <c r="T53" s="10"/>
      <c r="U53" s="10"/>
      <c r="V53" s="10"/>
      <c r="W53" s="10"/>
    </row>
    <row r="54" ht="18.75" customHeight="1" spans="1:23">
      <c r="A54" s="23"/>
      <c r="B54" s="23"/>
      <c r="C54" s="9" t="s">
        <v>270</v>
      </c>
      <c r="D54" s="23"/>
      <c r="E54" s="23"/>
      <c r="F54" s="23"/>
      <c r="G54" s="23"/>
      <c r="H54" s="23"/>
      <c r="I54" s="10">
        <v>367500</v>
      </c>
      <c r="J54" s="10"/>
      <c r="K54" s="10"/>
      <c r="L54" s="10"/>
      <c r="M54" s="10"/>
      <c r="N54" s="10"/>
      <c r="O54" s="10"/>
      <c r="P54" s="23"/>
      <c r="Q54" s="10"/>
      <c r="R54" s="10">
        <v>367500</v>
      </c>
      <c r="S54" s="10"/>
      <c r="T54" s="10"/>
      <c r="U54" s="10"/>
      <c r="V54" s="10"/>
      <c r="W54" s="10">
        <v>367500</v>
      </c>
    </row>
    <row r="55" ht="18.75" customHeight="1" spans="1:23">
      <c r="A55" s="8" t="s">
        <v>213</v>
      </c>
      <c r="B55" s="8" t="s">
        <v>271</v>
      </c>
      <c r="C55" s="9" t="s">
        <v>270</v>
      </c>
      <c r="D55" s="8" t="s">
        <v>57</v>
      </c>
      <c r="E55" s="8" t="s">
        <v>78</v>
      </c>
      <c r="F55" s="8" t="s">
        <v>79</v>
      </c>
      <c r="G55" s="8" t="s">
        <v>242</v>
      </c>
      <c r="H55" s="8" t="s">
        <v>243</v>
      </c>
      <c r="I55" s="10">
        <v>367500</v>
      </c>
      <c r="J55" s="10"/>
      <c r="K55" s="10"/>
      <c r="L55" s="10"/>
      <c r="M55" s="10"/>
      <c r="N55" s="10"/>
      <c r="O55" s="10"/>
      <c r="P55" s="23"/>
      <c r="Q55" s="10"/>
      <c r="R55" s="10">
        <v>367500</v>
      </c>
      <c r="S55" s="10"/>
      <c r="T55" s="10"/>
      <c r="U55" s="10"/>
      <c r="V55" s="10"/>
      <c r="W55" s="10">
        <v>367500</v>
      </c>
    </row>
    <row r="56" ht="18.75" customHeight="1" spans="1:23">
      <c r="A56" s="60" t="s">
        <v>264</v>
      </c>
      <c r="B56" s="91" t="s">
        <v>272</v>
      </c>
      <c r="C56" s="61" t="s">
        <v>273</v>
      </c>
      <c r="D56" s="8" t="s">
        <v>57</v>
      </c>
      <c r="E56" s="60">
        <v>2296003</v>
      </c>
      <c r="F56" s="8" t="s">
        <v>121</v>
      </c>
      <c r="G56" s="60">
        <v>30218</v>
      </c>
      <c r="H56" s="60" t="s">
        <v>256</v>
      </c>
      <c r="I56" s="64">
        <v>24000</v>
      </c>
      <c r="J56" s="64"/>
      <c r="K56" s="64"/>
      <c r="L56" s="64">
        <v>24000</v>
      </c>
      <c r="M56" s="64"/>
      <c r="N56" s="64"/>
      <c r="O56" s="64"/>
      <c r="P56" s="23"/>
      <c r="Q56" s="64"/>
      <c r="R56" s="64"/>
      <c r="S56" s="64"/>
      <c r="T56" s="64"/>
      <c r="U56" s="64"/>
      <c r="V56" s="64"/>
      <c r="W56" s="64"/>
    </row>
    <row r="57" ht="18.75" customHeight="1" spans="1:23">
      <c r="A57" s="60" t="s">
        <v>274</v>
      </c>
      <c r="B57" s="91" t="s">
        <v>272</v>
      </c>
      <c r="C57" s="61" t="s">
        <v>273</v>
      </c>
      <c r="D57" s="8" t="s">
        <v>57</v>
      </c>
      <c r="E57" s="60">
        <v>2296003</v>
      </c>
      <c r="F57" s="8" t="s">
        <v>121</v>
      </c>
      <c r="G57" s="60">
        <v>31003</v>
      </c>
      <c r="H57" s="60" t="s">
        <v>275</v>
      </c>
      <c r="I57" s="64">
        <v>26000</v>
      </c>
      <c r="J57" s="64"/>
      <c r="K57" s="64"/>
      <c r="L57" s="64">
        <v>26000</v>
      </c>
      <c r="M57" s="64"/>
      <c r="N57" s="64"/>
      <c r="O57" s="64"/>
      <c r="P57" s="23"/>
      <c r="Q57" s="64"/>
      <c r="R57" s="64"/>
      <c r="S57" s="64"/>
      <c r="T57" s="64"/>
      <c r="U57" s="64"/>
      <c r="V57" s="64"/>
      <c r="W57" s="64"/>
    </row>
    <row r="58" ht="18.75" customHeight="1" spans="1:23">
      <c r="A58" s="11" t="s">
        <v>33</v>
      </c>
      <c r="B58" s="11"/>
      <c r="C58" s="11"/>
      <c r="D58" s="11"/>
      <c r="E58" s="11"/>
      <c r="F58" s="11"/>
      <c r="G58" s="11"/>
      <c r="H58" s="11"/>
      <c r="I58" s="10">
        <v>7340888.92</v>
      </c>
      <c r="J58" s="10">
        <v>4008188.92</v>
      </c>
      <c r="K58" s="10">
        <v>4008188.92</v>
      </c>
      <c r="L58" s="10">
        <v>50000</v>
      </c>
      <c r="M58" s="10"/>
      <c r="N58" s="10"/>
      <c r="O58" s="10"/>
      <c r="P58" s="10"/>
      <c r="Q58" s="10">
        <v>2600200</v>
      </c>
      <c r="R58" s="10">
        <v>682500</v>
      </c>
      <c r="S58" s="10"/>
      <c r="T58" s="10"/>
      <c r="U58" s="10"/>
      <c r="V58" s="10"/>
      <c r="W58" s="10">
        <v>682500</v>
      </c>
    </row>
  </sheetData>
  <mergeCells count="28">
    <mergeCell ref="A2:W2"/>
    <mergeCell ref="A3:H3"/>
    <mergeCell ref="J4:M4"/>
    <mergeCell ref="N4:P4"/>
    <mergeCell ref="R4:W4"/>
    <mergeCell ref="A58:H5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354166666666667" right="0.236111111111111" top="0.472222222222222" bottom="0.354166666666667" header="0.5" footer="0.354166666666667"/>
  <pageSetup paperSize="1" scale="85"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23"/>
  <sheetViews>
    <sheetView showZeros="0" topLeftCell="A27" workbookViewId="0">
      <selection activeCell="B34" sqref="B34"/>
    </sheetView>
  </sheetViews>
  <sheetFormatPr defaultColWidth="8.875" defaultRowHeight="15" customHeight="1"/>
  <cols>
    <col min="1" max="1" width="44.375" customWidth="1"/>
    <col min="2" max="2" width="37.25" customWidth="1"/>
    <col min="3" max="3" width="9" customWidth="1"/>
    <col min="4" max="4" width="11.75" customWidth="1"/>
    <col min="5" max="5" width="19.75" customWidth="1"/>
    <col min="6" max="6" width="7.625" customWidth="1"/>
    <col min="7" max="8" width="10" customWidth="1"/>
    <col min="9" max="9" width="7.625" customWidth="1"/>
    <col min="10" max="10" width="20.625" customWidth="1"/>
  </cols>
  <sheetData>
    <row r="1" customHeight="1" spans="1:10">
      <c r="A1" s="20" t="s">
        <v>276</v>
      </c>
      <c r="B1" s="20"/>
      <c r="C1" s="20"/>
      <c r="D1" s="20"/>
      <c r="E1" s="20"/>
      <c r="F1" s="20"/>
      <c r="G1" s="20"/>
      <c r="H1" s="20"/>
      <c r="I1" s="20"/>
      <c r="J1" s="20"/>
    </row>
    <row r="2" ht="45" customHeight="1" spans="1:10">
      <c r="A2" s="35" t="s">
        <v>277</v>
      </c>
      <c r="B2" s="35"/>
      <c r="C2" s="35"/>
      <c r="D2" s="35"/>
      <c r="E2" s="35"/>
      <c r="F2" s="35"/>
      <c r="G2" s="35"/>
      <c r="H2" s="35"/>
      <c r="I2" s="35"/>
      <c r="J2" s="35"/>
    </row>
    <row r="3" ht="20.25" customHeight="1" spans="1:10">
      <c r="A3" s="19" t="str">
        <f>"单位名称："&amp;"新平彝族傣族自治县第一中学"</f>
        <v>单位名称：新平彝族傣族自治县第一中学</v>
      </c>
      <c r="B3" s="19"/>
      <c r="C3" s="19"/>
      <c r="D3" s="19"/>
      <c r="E3" s="19"/>
      <c r="F3" s="19"/>
      <c r="G3" s="19"/>
      <c r="H3" s="19"/>
      <c r="I3" s="19"/>
      <c r="J3" s="19"/>
    </row>
    <row r="4" ht="20.25" customHeight="1" spans="1:10">
      <c r="A4" s="36" t="s">
        <v>278</v>
      </c>
      <c r="B4" s="36" t="s">
        <v>279</v>
      </c>
      <c r="C4" s="36" t="s">
        <v>280</v>
      </c>
      <c r="D4" s="36" t="s">
        <v>281</v>
      </c>
      <c r="E4" s="36" t="s">
        <v>282</v>
      </c>
      <c r="F4" s="36" t="s">
        <v>283</v>
      </c>
      <c r="G4" s="36" t="s">
        <v>284</v>
      </c>
      <c r="H4" s="36" t="s">
        <v>285</v>
      </c>
      <c r="I4" s="36" t="s">
        <v>286</v>
      </c>
      <c r="J4" s="36" t="s">
        <v>287</v>
      </c>
    </row>
    <row r="5" ht="46.5" customHeight="1" spans="1:10">
      <c r="A5" s="36"/>
      <c r="B5" s="36"/>
      <c r="C5" s="36"/>
      <c r="D5" s="36"/>
      <c r="E5" s="36"/>
      <c r="F5" s="36"/>
      <c r="G5" s="36"/>
      <c r="H5" s="36"/>
      <c r="I5" s="36"/>
      <c r="J5" s="36"/>
    </row>
    <row r="6" ht="20.25" customHeight="1" spans="1:10">
      <c r="A6" s="37">
        <v>1</v>
      </c>
      <c r="B6" s="37">
        <v>2</v>
      </c>
      <c r="C6" s="37">
        <v>3</v>
      </c>
      <c r="D6" s="37">
        <v>4</v>
      </c>
      <c r="E6" s="37">
        <v>5</v>
      </c>
      <c r="F6" s="37">
        <v>6</v>
      </c>
      <c r="G6" s="37">
        <v>7</v>
      </c>
      <c r="H6" s="37">
        <v>8</v>
      </c>
      <c r="I6" s="37">
        <v>9</v>
      </c>
      <c r="J6" s="37">
        <v>10</v>
      </c>
    </row>
    <row r="7" ht="20.25" customHeight="1" spans="1:10">
      <c r="A7" s="23" t="s">
        <v>57</v>
      </c>
      <c r="B7" s="23"/>
      <c r="C7" s="23"/>
      <c r="E7" s="43"/>
      <c r="F7" s="43"/>
      <c r="G7" s="43"/>
      <c r="H7" s="43"/>
      <c r="I7" s="43"/>
      <c r="J7" s="43"/>
    </row>
    <row r="8" ht="236.25" spans="1:10">
      <c r="A8" s="54" t="s">
        <v>226</v>
      </c>
      <c r="B8" s="55" t="s">
        <v>288</v>
      </c>
      <c r="C8" s="24"/>
      <c r="D8" s="24"/>
      <c r="E8" s="43"/>
      <c r="F8" s="43"/>
      <c r="G8" s="43"/>
      <c r="H8" s="43"/>
      <c r="I8" s="43"/>
      <c r="J8" s="43"/>
    </row>
    <row r="9" ht="22.5" spans="1:10">
      <c r="A9" s="23"/>
      <c r="B9" s="23"/>
      <c r="C9" s="23" t="s">
        <v>289</v>
      </c>
      <c r="D9" s="56" t="s">
        <v>290</v>
      </c>
      <c r="E9" s="57" t="s">
        <v>291</v>
      </c>
      <c r="F9" s="44" t="s">
        <v>292</v>
      </c>
      <c r="G9" s="24" t="s">
        <v>293</v>
      </c>
      <c r="H9" s="44" t="s">
        <v>294</v>
      </c>
      <c r="I9" s="44" t="s">
        <v>295</v>
      </c>
      <c r="J9" s="57" t="s">
        <v>296</v>
      </c>
    </row>
    <row r="10" ht="22.5" spans="1:10">
      <c r="A10" s="23"/>
      <c r="B10" s="23"/>
      <c r="C10" s="23" t="s">
        <v>289</v>
      </c>
      <c r="D10" s="56" t="s">
        <v>290</v>
      </c>
      <c r="E10" s="57" t="s">
        <v>297</v>
      </c>
      <c r="F10" s="44" t="s">
        <v>292</v>
      </c>
      <c r="G10" s="24" t="s">
        <v>298</v>
      </c>
      <c r="H10" s="44" t="s">
        <v>299</v>
      </c>
      <c r="I10" s="44" t="s">
        <v>295</v>
      </c>
      <c r="J10" s="57" t="s">
        <v>300</v>
      </c>
    </row>
    <row r="11" ht="33.75" spans="1:10">
      <c r="A11" s="23"/>
      <c r="B11" s="23"/>
      <c r="C11" s="23" t="s">
        <v>289</v>
      </c>
      <c r="D11" s="56" t="s">
        <v>301</v>
      </c>
      <c r="E11" s="57" t="s">
        <v>302</v>
      </c>
      <c r="F11" s="44" t="s">
        <v>303</v>
      </c>
      <c r="G11" s="24" t="s">
        <v>304</v>
      </c>
      <c r="H11" s="44" t="s">
        <v>305</v>
      </c>
      <c r="I11" s="44" t="s">
        <v>295</v>
      </c>
      <c r="J11" s="57" t="s">
        <v>306</v>
      </c>
    </row>
    <row r="12" ht="67.5" spans="1:10">
      <c r="A12" s="23"/>
      <c r="B12" s="23"/>
      <c r="C12" s="23" t="s">
        <v>307</v>
      </c>
      <c r="D12" s="56" t="s">
        <v>308</v>
      </c>
      <c r="E12" s="57" t="s">
        <v>309</v>
      </c>
      <c r="F12" s="44" t="s">
        <v>292</v>
      </c>
      <c r="G12" s="24" t="s">
        <v>304</v>
      </c>
      <c r="H12" s="44" t="s">
        <v>305</v>
      </c>
      <c r="I12" s="44" t="s">
        <v>295</v>
      </c>
      <c r="J12" s="57" t="s">
        <v>310</v>
      </c>
    </row>
    <row r="13" ht="56.25" spans="1:10">
      <c r="A13" s="23"/>
      <c r="B13" s="23"/>
      <c r="C13" s="23" t="s">
        <v>311</v>
      </c>
      <c r="D13" s="56" t="s">
        <v>312</v>
      </c>
      <c r="E13" s="57" t="s">
        <v>313</v>
      </c>
      <c r="F13" s="44" t="s">
        <v>292</v>
      </c>
      <c r="G13" s="24" t="s">
        <v>314</v>
      </c>
      <c r="H13" s="44" t="s">
        <v>305</v>
      </c>
      <c r="I13" s="44" t="s">
        <v>295</v>
      </c>
      <c r="J13" s="57" t="s">
        <v>315</v>
      </c>
    </row>
    <row r="14" ht="22.5" spans="1:10">
      <c r="A14" s="23"/>
      <c r="B14" s="23"/>
      <c r="C14" s="23" t="s">
        <v>316</v>
      </c>
      <c r="D14" s="56" t="s">
        <v>317</v>
      </c>
      <c r="E14" s="57" t="s">
        <v>318</v>
      </c>
      <c r="F14" s="44" t="s">
        <v>319</v>
      </c>
      <c r="G14" s="24" t="s">
        <v>320</v>
      </c>
      <c r="H14" s="44" t="s">
        <v>321</v>
      </c>
      <c r="I14" s="44" t="s">
        <v>295</v>
      </c>
      <c r="J14" s="57" t="s">
        <v>322</v>
      </c>
    </row>
    <row r="15" ht="22.5" spans="1:10">
      <c r="A15" s="23"/>
      <c r="B15" s="23"/>
      <c r="C15" s="23" t="s">
        <v>316</v>
      </c>
      <c r="D15" s="56" t="s">
        <v>317</v>
      </c>
      <c r="E15" s="57" t="s">
        <v>323</v>
      </c>
      <c r="F15" s="44" t="s">
        <v>319</v>
      </c>
      <c r="G15" s="24" t="s">
        <v>324</v>
      </c>
      <c r="H15" s="44" t="s">
        <v>325</v>
      </c>
      <c r="I15" s="44" t="s">
        <v>295</v>
      </c>
      <c r="J15" s="57" t="s">
        <v>322</v>
      </c>
    </row>
    <row r="16" ht="45" spans="1:10">
      <c r="A16" s="23"/>
      <c r="B16" s="23"/>
      <c r="C16" s="23" t="s">
        <v>316</v>
      </c>
      <c r="D16" s="56" t="s">
        <v>317</v>
      </c>
      <c r="E16" s="57" t="s">
        <v>326</v>
      </c>
      <c r="F16" s="44" t="s">
        <v>319</v>
      </c>
      <c r="G16" s="24" t="s">
        <v>327</v>
      </c>
      <c r="H16" s="44" t="s">
        <v>305</v>
      </c>
      <c r="I16" s="44" t="s">
        <v>295</v>
      </c>
      <c r="J16" s="57" t="s">
        <v>328</v>
      </c>
    </row>
    <row r="17" ht="315" spans="1:10">
      <c r="A17" s="54" t="s">
        <v>266</v>
      </c>
      <c r="B17" s="55" t="s">
        <v>329</v>
      </c>
      <c r="C17" s="23"/>
      <c r="D17" s="23"/>
      <c r="E17" s="23"/>
      <c r="F17" s="23"/>
      <c r="G17" s="23"/>
      <c r="H17" s="23"/>
      <c r="I17" s="23"/>
      <c r="J17" s="57"/>
    </row>
    <row r="18" ht="45" spans="1:10">
      <c r="A18" s="23"/>
      <c r="B18" s="23"/>
      <c r="C18" s="23" t="s">
        <v>289</v>
      </c>
      <c r="D18" s="56" t="s">
        <v>290</v>
      </c>
      <c r="E18" s="57" t="s">
        <v>330</v>
      </c>
      <c r="F18" s="44" t="s">
        <v>303</v>
      </c>
      <c r="G18" s="24" t="s">
        <v>331</v>
      </c>
      <c r="H18" s="44" t="s">
        <v>332</v>
      </c>
      <c r="I18" s="44" t="s">
        <v>295</v>
      </c>
      <c r="J18" s="57" t="s">
        <v>333</v>
      </c>
    </row>
    <row r="19" ht="29" customHeight="1" spans="1:10">
      <c r="A19" s="23"/>
      <c r="B19" s="23"/>
      <c r="C19" s="23" t="s">
        <v>289</v>
      </c>
      <c r="D19" s="56" t="s">
        <v>290</v>
      </c>
      <c r="E19" s="57" t="s">
        <v>334</v>
      </c>
      <c r="F19" s="44" t="s">
        <v>303</v>
      </c>
      <c r="G19" s="24" t="s">
        <v>298</v>
      </c>
      <c r="H19" s="44" t="s">
        <v>299</v>
      </c>
      <c r="I19" s="44" t="s">
        <v>295</v>
      </c>
      <c r="J19" s="57" t="s">
        <v>335</v>
      </c>
    </row>
    <row r="20" ht="27" customHeight="1" spans="1:10">
      <c r="A20" s="23"/>
      <c r="B20" s="23"/>
      <c r="C20" s="23" t="s">
        <v>289</v>
      </c>
      <c r="D20" s="56" t="s">
        <v>301</v>
      </c>
      <c r="E20" s="57" t="s">
        <v>336</v>
      </c>
      <c r="F20" s="44" t="s">
        <v>303</v>
      </c>
      <c r="G20" s="24" t="s">
        <v>337</v>
      </c>
      <c r="H20" s="44" t="s">
        <v>305</v>
      </c>
      <c r="I20" s="44" t="s">
        <v>295</v>
      </c>
      <c r="J20" s="57" t="s">
        <v>338</v>
      </c>
    </row>
    <row r="21" ht="28" customHeight="1" spans="1:10">
      <c r="A21" s="23"/>
      <c r="B21" s="23"/>
      <c r="C21" s="23" t="s">
        <v>289</v>
      </c>
      <c r="D21" s="56" t="s">
        <v>301</v>
      </c>
      <c r="E21" s="57" t="s">
        <v>339</v>
      </c>
      <c r="F21" s="44" t="s">
        <v>303</v>
      </c>
      <c r="G21" s="24" t="s">
        <v>340</v>
      </c>
      <c r="H21" s="44" t="s">
        <v>341</v>
      </c>
      <c r="I21" s="44" t="s">
        <v>295</v>
      </c>
      <c r="J21" s="57" t="s">
        <v>342</v>
      </c>
    </row>
    <row r="22" ht="33.75" spans="1:10">
      <c r="A22" s="23"/>
      <c r="B22" s="23"/>
      <c r="C22" s="23" t="s">
        <v>289</v>
      </c>
      <c r="D22" s="56" t="s">
        <v>301</v>
      </c>
      <c r="E22" s="57" t="s">
        <v>343</v>
      </c>
      <c r="F22" s="44" t="s">
        <v>303</v>
      </c>
      <c r="G22" s="24" t="s">
        <v>337</v>
      </c>
      <c r="H22" s="44" t="s">
        <v>305</v>
      </c>
      <c r="I22" s="44" t="s">
        <v>295</v>
      </c>
      <c r="J22" s="57" t="s">
        <v>344</v>
      </c>
    </row>
    <row r="23" ht="29" customHeight="1" spans="1:10">
      <c r="A23" s="23"/>
      <c r="B23" s="23"/>
      <c r="C23" s="23" t="s">
        <v>307</v>
      </c>
      <c r="D23" s="56" t="s">
        <v>308</v>
      </c>
      <c r="E23" s="57" t="s">
        <v>345</v>
      </c>
      <c r="F23" s="44" t="s">
        <v>303</v>
      </c>
      <c r="G23" s="24" t="s">
        <v>346</v>
      </c>
      <c r="H23" s="44"/>
      <c r="I23" s="44" t="s">
        <v>347</v>
      </c>
      <c r="J23" s="57" t="s">
        <v>348</v>
      </c>
    </row>
    <row r="24" ht="45" spans="1:10">
      <c r="A24" s="23"/>
      <c r="B24" s="23"/>
      <c r="C24" s="23" t="s">
        <v>307</v>
      </c>
      <c r="D24" s="56" t="s">
        <v>308</v>
      </c>
      <c r="E24" s="57" t="s">
        <v>349</v>
      </c>
      <c r="F24" s="44" t="s">
        <v>292</v>
      </c>
      <c r="G24" s="24" t="s">
        <v>350</v>
      </c>
      <c r="H24" s="44" t="s">
        <v>305</v>
      </c>
      <c r="I24" s="44" t="s">
        <v>295</v>
      </c>
      <c r="J24" s="57" t="s">
        <v>351</v>
      </c>
    </row>
    <row r="25" ht="33.75" spans="1:10">
      <c r="A25" s="23"/>
      <c r="B25" s="23"/>
      <c r="C25" s="23" t="s">
        <v>316</v>
      </c>
      <c r="D25" s="56" t="s">
        <v>317</v>
      </c>
      <c r="E25" s="57" t="s">
        <v>352</v>
      </c>
      <c r="F25" s="44" t="s">
        <v>319</v>
      </c>
      <c r="G25" s="24" t="s">
        <v>51</v>
      </c>
      <c r="H25" s="44" t="s">
        <v>353</v>
      </c>
      <c r="I25" s="44" t="s">
        <v>295</v>
      </c>
      <c r="J25" s="57" t="s">
        <v>354</v>
      </c>
    </row>
    <row r="26" ht="101.25" spans="1:10">
      <c r="A26" s="54" t="s">
        <v>212</v>
      </c>
      <c r="B26" s="55" t="s">
        <v>355</v>
      </c>
      <c r="C26" s="23"/>
      <c r="D26" s="23"/>
      <c r="E26" s="23"/>
      <c r="F26" s="23"/>
      <c r="G26" s="23"/>
      <c r="H26" s="23"/>
      <c r="I26" s="23"/>
      <c r="J26" s="23"/>
    </row>
    <row r="27" ht="56.25" spans="1:10">
      <c r="A27" s="23"/>
      <c r="B27" s="23"/>
      <c r="C27" s="23" t="s">
        <v>289</v>
      </c>
      <c r="D27" s="56" t="s">
        <v>290</v>
      </c>
      <c r="E27" s="57" t="s">
        <v>356</v>
      </c>
      <c r="F27" s="44" t="s">
        <v>292</v>
      </c>
      <c r="G27" s="24" t="s">
        <v>304</v>
      </c>
      <c r="H27" s="44" t="s">
        <v>305</v>
      </c>
      <c r="I27" s="44" t="s">
        <v>295</v>
      </c>
      <c r="J27" s="57" t="s">
        <v>357</v>
      </c>
    </row>
    <row r="28" ht="45" spans="1:10">
      <c r="A28" s="23"/>
      <c r="B28" s="23"/>
      <c r="C28" s="23" t="s">
        <v>289</v>
      </c>
      <c r="D28" s="56" t="s">
        <v>301</v>
      </c>
      <c r="E28" s="57" t="s">
        <v>358</v>
      </c>
      <c r="F28" s="44" t="s">
        <v>292</v>
      </c>
      <c r="G28" s="24" t="s">
        <v>304</v>
      </c>
      <c r="H28" s="44" t="s">
        <v>305</v>
      </c>
      <c r="I28" s="44" t="s">
        <v>295</v>
      </c>
      <c r="J28" s="57" t="s">
        <v>359</v>
      </c>
    </row>
    <row r="29" ht="33.75" spans="1:10">
      <c r="A29" s="23"/>
      <c r="B29" s="23"/>
      <c r="C29" s="23" t="s">
        <v>289</v>
      </c>
      <c r="D29" s="56" t="s">
        <v>301</v>
      </c>
      <c r="E29" s="57" t="s">
        <v>360</v>
      </c>
      <c r="F29" s="44" t="s">
        <v>292</v>
      </c>
      <c r="G29" s="24" t="s">
        <v>304</v>
      </c>
      <c r="H29" s="44" t="s">
        <v>305</v>
      </c>
      <c r="I29" s="44" t="s">
        <v>295</v>
      </c>
      <c r="J29" s="57" t="s">
        <v>361</v>
      </c>
    </row>
    <row r="30" ht="45" spans="1:10">
      <c r="A30" s="23"/>
      <c r="B30" s="23"/>
      <c r="C30" s="23" t="s">
        <v>289</v>
      </c>
      <c r="D30" s="56" t="s">
        <v>362</v>
      </c>
      <c r="E30" s="57" t="s">
        <v>363</v>
      </c>
      <c r="F30" s="44" t="s">
        <v>292</v>
      </c>
      <c r="G30" s="24" t="s">
        <v>304</v>
      </c>
      <c r="H30" s="44" t="s">
        <v>305</v>
      </c>
      <c r="I30" s="44" t="s">
        <v>295</v>
      </c>
      <c r="J30" s="57" t="s">
        <v>364</v>
      </c>
    </row>
    <row r="31" ht="20.25" customHeight="1" spans="1:10">
      <c r="A31" s="23"/>
      <c r="B31" s="23"/>
      <c r="C31" s="23" t="s">
        <v>307</v>
      </c>
      <c r="D31" s="56" t="s">
        <v>365</v>
      </c>
      <c r="E31" s="57" t="s">
        <v>366</v>
      </c>
      <c r="F31" s="44" t="s">
        <v>292</v>
      </c>
      <c r="G31" s="24" t="s">
        <v>52</v>
      </c>
      <c r="H31" s="44" t="s">
        <v>367</v>
      </c>
      <c r="I31" s="44" t="s">
        <v>295</v>
      </c>
      <c r="J31" s="57" t="s">
        <v>368</v>
      </c>
    </row>
    <row r="32" ht="56.25" spans="1:10">
      <c r="A32" s="23"/>
      <c r="B32" s="23"/>
      <c r="C32" s="23" t="s">
        <v>311</v>
      </c>
      <c r="D32" s="56" t="s">
        <v>312</v>
      </c>
      <c r="E32" s="57" t="s">
        <v>313</v>
      </c>
      <c r="F32" s="44" t="s">
        <v>292</v>
      </c>
      <c r="G32" s="24" t="s">
        <v>304</v>
      </c>
      <c r="H32" s="44" t="s">
        <v>305</v>
      </c>
      <c r="I32" s="44" t="s">
        <v>295</v>
      </c>
      <c r="J32" s="57" t="s">
        <v>315</v>
      </c>
    </row>
    <row r="33" ht="33.75" spans="1:10">
      <c r="A33" s="23"/>
      <c r="B33" s="23"/>
      <c r="C33" s="23" t="s">
        <v>316</v>
      </c>
      <c r="D33" s="56" t="s">
        <v>317</v>
      </c>
      <c r="E33" s="57" t="s">
        <v>326</v>
      </c>
      <c r="F33" s="44" t="s">
        <v>319</v>
      </c>
      <c r="G33" s="24" t="s">
        <v>304</v>
      </c>
      <c r="H33" s="44" t="s">
        <v>305</v>
      </c>
      <c r="I33" s="44" t="s">
        <v>295</v>
      </c>
      <c r="J33" s="57" t="s">
        <v>369</v>
      </c>
    </row>
    <row r="34" ht="123.75" spans="1:10">
      <c r="A34" s="54" t="s">
        <v>236</v>
      </c>
      <c r="B34" s="55" t="s">
        <v>370</v>
      </c>
      <c r="C34" s="23"/>
      <c r="D34" s="23"/>
      <c r="E34" s="23"/>
      <c r="F34" s="23"/>
      <c r="G34" s="23"/>
      <c r="H34" s="23"/>
      <c r="I34" s="23"/>
      <c r="J34" s="23"/>
    </row>
    <row r="35" ht="22.5" spans="1:10">
      <c r="A35" s="23"/>
      <c r="B35" s="23"/>
      <c r="C35" s="23" t="s">
        <v>289</v>
      </c>
      <c r="D35" s="56" t="s">
        <v>290</v>
      </c>
      <c r="E35" s="57" t="s">
        <v>371</v>
      </c>
      <c r="F35" s="44" t="s">
        <v>292</v>
      </c>
      <c r="G35" s="24" t="s">
        <v>48</v>
      </c>
      <c r="H35" s="44" t="s">
        <v>372</v>
      </c>
      <c r="I35" s="44" t="s">
        <v>295</v>
      </c>
      <c r="J35" s="57" t="s">
        <v>373</v>
      </c>
    </row>
    <row r="36" ht="13.5" spans="1:10">
      <c r="A36" s="23"/>
      <c r="B36" s="23"/>
      <c r="C36" s="23" t="s">
        <v>289</v>
      </c>
      <c r="D36" s="56" t="s">
        <v>290</v>
      </c>
      <c r="E36" s="57" t="s">
        <v>374</v>
      </c>
      <c r="F36" s="44" t="s">
        <v>292</v>
      </c>
      <c r="G36" s="24" t="s">
        <v>375</v>
      </c>
      <c r="H36" s="44" t="s">
        <v>299</v>
      </c>
      <c r="I36" s="44" t="s">
        <v>295</v>
      </c>
      <c r="J36" s="57" t="s">
        <v>376</v>
      </c>
    </row>
    <row r="37" ht="45" spans="1:10">
      <c r="A37" s="23"/>
      <c r="B37" s="23"/>
      <c r="C37" s="23" t="s">
        <v>289</v>
      </c>
      <c r="D37" s="56" t="s">
        <v>301</v>
      </c>
      <c r="E37" s="57" t="s">
        <v>377</v>
      </c>
      <c r="F37" s="44" t="s">
        <v>303</v>
      </c>
      <c r="G37" s="24" t="s">
        <v>337</v>
      </c>
      <c r="H37" s="44" t="s">
        <v>305</v>
      </c>
      <c r="I37" s="44" t="s">
        <v>295</v>
      </c>
      <c r="J37" s="57" t="s">
        <v>378</v>
      </c>
    </row>
    <row r="38" ht="20.25" customHeight="1" spans="1:10">
      <c r="A38" s="23"/>
      <c r="B38" s="23"/>
      <c r="C38" s="23" t="s">
        <v>289</v>
      </c>
      <c r="D38" s="56" t="s">
        <v>362</v>
      </c>
      <c r="E38" s="57" t="s">
        <v>379</v>
      </c>
      <c r="F38" s="44" t="s">
        <v>292</v>
      </c>
      <c r="G38" s="24" t="s">
        <v>304</v>
      </c>
      <c r="H38" s="44" t="s">
        <v>305</v>
      </c>
      <c r="I38" s="44" t="s">
        <v>295</v>
      </c>
      <c r="J38" s="57" t="s">
        <v>380</v>
      </c>
    </row>
    <row r="39" ht="20.25" customHeight="1" spans="1:10">
      <c r="A39" s="23"/>
      <c r="B39" s="23"/>
      <c r="C39" s="23" t="s">
        <v>307</v>
      </c>
      <c r="D39" s="56" t="s">
        <v>365</v>
      </c>
      <c r="E39" s="57" t="s">
        <v>381</v>
      </c>
      <c r="F39" s="44" t="s">
        <v>292</v>
      </c>
      <c r="G39" s="24" t="s">
        <v>71</v>
      </c>
      <c r="H39" s="44" t="s">
        <v>305</v>
      </c>
      <c r="I39" s="44" t="s">
        <v>295</v>
      </c>
      <c r="J39" s="57" t="s">
        <v>382</v>
      </c>
    </row>
    <row r="40" ht="45" spans="1:10">
      <c r="A40" s="23"/>
      <c r="B40" s="23"/>
      <c r="C40" s="23" t="s">
        <v>311</v>
      </c>
      <c r="D40" s="56" t="s">
        <v>312</v>
      </c>
      <c r="E40" s="57" t="s">
        <v>383</v>
      </c>
      <c r="F40" s="44" t="s">
        <v>292</v>
      </c>
      <c r="G40" s="24" t="s">
        <v>304</v>
      </c>
      <c r="H40" s="44" t="s">
        <v>305</v>
      </c>
      <c r="I40" s="44" t="s">
        <v>295</v>
      </c>
      <c r="J40" s="57" t="s">
        <v>384</v>
      </c>
    </row>
    <row r="41" ht="20.25" customHeight="1" spans="1:10">
      <c r="A41" s="23"/>
      <c r="B41" s="23"/>
      <c r="C41" s="23" t="s">
        <v>316</v>
      </c>
      <c r="D41" s="56" t="s">
        <v>317</v>
      </c>
      <c r="E41" s="57" t="s">
        <v>385</v>
      </c>
      <c r="F41" s="44" t="s">
        <v>303</v>
      </c>
      <c r="G41" s="24" t="s">
        <v>386</v>
      </c>
      <c r="H41" s="44"/>
      <c r="I41" s="44" t="s">
        <v>347</v>
      </c>
      <c r="J41" s="57" t="s">
        <v>387</v>
      </c>
    </row>
    <row r="42" ht="213.75" spans="1:10">
      <c r="A42" s="54" t="s">
        <v>263</v>
      </c>
      <c r="B42" s="55" t="s">
        <v>388</v>
      </c>
      <c r="C42" s="23"/>
      <c r="D42" s="23"/>
      <c r="E42" s="23"/>
      <c r="F42" s="23"/>
      <c r="G42" s="23"/>
      <c r="H42" s="23"/>
      <c r="I42" s="23"/>
      <c r="J42" s="23"/>
    </row>
    <row r="43" ht="20.25" customHeight="1" spans="1:10">
      <c r="A43" s="23"/>
      <c r="B43" s="23"/>
      <c r="C43" s="23" t="s">
        <v>289</v>
      </c>
      <c r="D43" s="56" t="s">
        <v>290</v>
      </c>
      <c r="E43" s="57" t="s">
        <v>389</v>
      </c>
      <c r="F43" s="44" t="s">
        <v>292</v>
      </c>
      <c r="G43" s="24" t="s">
        <v>48</v>
      </c>
      <c r="H43" s="44" t="s">
        <v>390</v>
      </c>
      <c r="I43" s="44" t="s">
        <v>295</v>
      </c>
      <c r="J43" s="57" t="s">
        <v>391</v>
      </c>
    </row>
    <row r="44" ht="20.25" customHeight="1" spans="1:10">
      <c r="A44" s="23"/>
      <c r="B44" s="23"/>
      <c r="C44" s="23" t="s">
        <v>289</v>
      </c>
      <c r="D44" s="56" t="s">
        <v>290</v>
      </c>
      <c r="E44" s="57" t="s">
        <v>392</v>
      </c>
      <c r="F44" s="44" t="s">
        <v>292</v>
      </c>
      <c r="G44" s="24" t="s">
        <v>393</v>
      </c>
      <c r="H44" s="44" t="s">
        <v>299</v>
      </c>
      <c r="I44" s="44" t="s">
        <v>295</v>
      </c>
      <c r="J44" s="57" t="s">
        <v>394</v>
      </c>
    </row>
    <row r="45" ht="56.25" spans="1:10">
      <c r="A45" s="23"/>
      <c r="B45" s="23"/>
      <c r="C45" s="23" t="s">
        <v>289</v>
      </c>
      <c r="D45" s="56" t="s">
        <v>301</v>
      </c>
      <c r="E45" s="57" t="s">
        <v>395</v>
      </c>
      <c r="F45" s="44" t="s">
        <v>303</v>
      </c>
      <c r="G45" s="24" t="s">
        <v>337</v>
      </c>
      <c r="H45" s="44" t="s">
        <v>305</v>
      </c>
      <c r="I45" s="44" t="s">
        <v>295</v>
      </c>
      <c r="J45" s="57" t="s">
        <v>396</v>
      </c>
    </row>
    <row r="46" ht="45" spans="1:10">
      <c r="A46" s="23"/>
      <c r="B46" s="23"/>
      <c r="C46" s="23" t="s">
        <v>289</v>
      </c>
      <c r="D46" s="56" t="s">
        <v>362</v>
      </c>
      <c r="E46" s="57" t="s">
        <v>397</v>
      </c>
      <c r="F46" s="44" t="s">
        <v>303</v>
      </c>
      <c r="G46" s="24" t="s">
        <v>337</v>
      </c>
      <c r="H46" s="44" t="s">
        <v>305</v>
      </c>
      <c r="I46" s="44" t="s">
        <v>295</v>
      </c>
      <c r="J46" s="57" t="s">
        <v>398</v>
      </c>
    </row>
    <row r="47" ht="45" spans="1:10">
      <c r="A47" s="23"/>
      <c r="B47" s="23"/>
      <c r="C47" s="23" t="s">
        <v>307</v>
      </c>
      <c r="D47" s="56" t="s">
        <v>308</v>
      </c>
      <c r="E47" s="57" t="s">
        <v>399</v>
      </c>
      <c r="F47" s="44" t="s">
        <v>303</v>
      </c>
      <c r="G47" s="24" t="s">
        <v>400</v>
      </c>
      <c r="H47" s="44"/>
      <c r="I47" s="44" t="s">
        <v>347</v>
      </c>
      <c r="J47" s="57" t="s">
        <v>401</v>
      </c>
    </row>
    <row r="48" ht="33.75" spans="1:10">
      <c r="A48" s="23"/>
      <c r="B48" s="23"/>
      <c r="C48" s="23" t="s">
        <v>307</v>
      </c>
      <c r="D48" s="56" t="s">
        <v>308</v>
      </c>
      <c r="E48" s="57" t="s">
        <v>402</v>
      </c>
      <c r="F48" s="44" t="s">
        <v>292</v>
      </c>
      <c r="G48" s="24" t="s">
        <v>304</v>
      </c>
      <c r="H48" s="44" t="s">
        <v>305</v>
      </c>
      <c r="I48" s="44" t="s">
        <v>295</v>
      </c>
      <c r="J48" s="57" t="s">
        <v>403</v>
      </c>
    </row>
    <row r="49" ht="22.5" spans="1:10">
      <c r="A49" s="23"/>
      <c r="B49" s="23"/>
      <c r="C49" s="23" t="s">
        <v>311</v>
      </c>
      <c r="D49" s="56" t="s">
        <v>312</v>
      </c>
      <c r="E49" s="57" t="s">
        <v>404</v>
      </c>
      <c r="F49" s="44" t="s">
        <v>292</v>
      </c>
      <c r="G49" s="24" t="s">
        <v>304</v>
      </c>
      <c r="H49" s="44" t="s">
        <v>305</v>
      </c>
      <c r="I49" s="44" t="s">
        <v>295</v>
      </c>
      <c r="J49" s="57" t="s">
        <v>405</v>
      </c>
    </row>
    <row r="50" ht="270" spans="1:10">
      <c r="A50" s="54" t="s">
        <v>270</v>
      </c>
      <c r="B50" s="55" t="s">
        <v>406</v>
      </c>
      <c r="C50" s="23"/>
      <c r="D50" s="23"/>
      <c r="E50" s="23"/>
      <c r="F50" s="23"/>
      <c r="G50" s="23"/>
      <c r="H50" s="23"/>
      <c r="I50" s="23"/>
      <c r="J50" s="23"/>
    </row>
    <row r="51" ht="45" spans="1:10">
      <c r="A51" s="23"/>
      <c r="B51" s="23"/>
      <c r="C51" s="23" t="s">
        <v>289</v>
      </c>
      <c r="D51" s="56" t="s">
        <v>290</v>
      </c>
      <c r="E51" s="57" t="s">
        <v>407</v>
      </c>
      <c r="F51" s="44" t="s">
        <v>303</v>
      </c>
      <c r="G51" s="24" t="s">
        <v>408</v>
      </c>
      <c r="H51" s="44" t="s">
        <v>294</v>
      </c>
      <c r="I51" s="44" t="s">
        <v>295</v>
      </c>
      <c r="J51" s="57" t="s">
        <v>409</v>
      </c>
    </row>
    <row r="52" ht="33.75" spans="1:10">
      <c r="A52" s="23"/>
      <c r="B52" s="23"/>
      <c r="C52" s="23" t="s">
        <v>289</v>
      </c>
      <c r="D52" s="56" t="s">
        <v>301</v>
      </c>
      <c r="E52" s="57" t="s">
        <v>410</v>
      </c>
      <c r="F52" s="44" t="s">
        <v>303</v>
      </c>
      <c r="G52" s="24" t="s">
        <v>337</v>
      </c>
      <c r="H52" s="44" t="s">
        <v>305</v>
      </c>
      <c r="I52" s="44" t="s">
        <v>295</v>
      </c>
      <c r="J52" s="57" t="s">
        <v>411</v>
      </c>
    </row>
    <row r="53" ht="56.25" spans="1:10">
      <c r="A53" s="23"/>
      <c r="B53" s="23"/>
      <c r="C53" s="23" t="s">
        <v>289</v>
      </c>
      <c r="D53" s="56" t="s">
        <v>301</v>
      </c>
      <c r="E53" s="57" t="s">
        <v>412</v>
      </c>
      <c r="F53" s="44" t="s">
        <v>413</v>
      </c>
      <c r="G53" s="24" t="s">
        <v>337</v>
      </c>
      <c r="H53" s="44" t="s">
        <v>305</v>
      </c>
      <c r="I53" s="44" t="s">
        <v>295</v>
      </c>
      <c r="J53" s="57" t="s">
        <v>414</v>
      </c>
    </row>
    <row r="54" ht="45" spans="1:10">
      <c r="A54" s="23"/>
      <c r="B54" s="23"/>
      <c r="C54" s="23" t="s">
        <v>289</v>
      </c>
      <c r="D54" s="56" t="s">
        <v>362</v>
      </c>
      <c r="E54" s="57" t="s">
        <v>397</v>
      </c>
      <c r="F54" s="44" t="s">
        <v>319</v>
      </c>
      <c r="G54" s="24" t="s">
        <v>337</v>
      </c>
      <c r="H54" s="44" t="s">
        <v>305</v>
      </c>
      <c r="I54" s="44" t="s">
        <v>295</v>
      </c>
      <c r="J54" s="57" t="s">
        <v>415</v>
      </c>
    </row>
    <row r="55" ht="33.75" spans="1:10">
      <c r="A55" s="23"/>
      <c r="B55" s="23"/>
      <c r="C55" s="23" t="s">
        <v>307</v>
      </c>
      <c r="D55" s="56" t="s">
        <v>308</v>
      </c>
      <c r="E55" s="57" t="s">
        <v>416</v>
      </c>
      <c r="F55" s="44" t="s">
        <v>303</v>
      </c>
      <c r="G55" s="24" t="s">
        <v>417</v>
      </c>
      <c r="H55" s="44"/>
      <c r="I55" s="44" t="s">
        <v>347</v>
      </c>
      <c r="J55" s="57" t="s">
        <v>418</v>
      </c>
    </row>
    <row r="56" ht="22.5" spans="1:10">
      <c r="A56" s="23"/>
      <c r="B56" s="23"/>
      <c r="C56" s="23" t="s">
        <v>311</v>
      </c>
      <c r="D56" s="56" t="s">
        <v>312</v>
      </c>
      <c r="E56" s="57" t="s">
        <v>419</v>
      </c>
      <c r="F56" s="44" t="s">
        <v>292</v>
      </c>
      <c r="G56" s="24" t="s">
        <v>420</v>
      </c>
      <c r="H56" s="44" t="s">
        <v>305</v>
      </c>
      <c r="I56" s="44" t="s">
        <v>295</v>
      </c>
      <c r="J56" s="57" t="s">
        <v>405</v>
      </c>
    </row>
    <row r="57" ht="25" customHeight="1" spans="1:10">
      <c r="A57" s="23"/>
      <c r="B57" s="23"/>
      <c r="C57" s="23" t="s">
        <v>316</v>
      </c>
      <c r="D57" s="56" t="s">
        <v>317</v>
      </c>
      <c r="E57" s="57" t="s">
        <v>421</v>
      </c>
      <c r="F57" s="44" t="s">
        <v>319</v>
      </c>
      <c r="G57" s="24" t="s">
        <v>422</v>
      </c>
      <c r="H57" s="44" t="s">
        <v>325</v>
      </c>
      <c r="I57" s="44" t="s">
        <v>295</v>
      </c>
      <c r="J57" s="57" t="s">
        <v>423</v>
      </c>
    </row>
    <row r="58" ht="45" spans="1:10">
      <c r="A58" s="23"/>
      <c r="B58" s="23"/>
      <c r="C58" s="23" t="s">
        <v>316</v>
      </c>
      <c r="D58" s="56" t="s">
        <v>317</v>
      </c>
      <c r="E58" s="57" t="s">
        <v>326</v>
      </c>
      <c r="F58" s="44" t="s">
        <v>319</v>
      </c>
      <c r="G58" s="24" t="s">
        <v>304</v>
      </c>
      <c r="H58" s="44" t="s">
        <v>305</v>
      </c>
      <c r="I58" s="44" t="s">
        <v>295</v>
      </c>
      <c r="J58" s="57" t="s">
        <v>424</v>
      </c>
    </row>
    <row r="59" ht="247.5" spans="1:10">
      <c r="A59" s="54" t="s">
        <v>219</v>
      </c>
      <c r="B59" s="23" t="s">
        <v>425</v>
      </c>
      <c r="C59" s="23"/>
      <c r="D59" s="23"/>
      <c r="E59" s="23"/>
      <c r="F59" s="23"/>
      <c r="G59" s="23"/>
      <c r="H59" s="23"/>
      <c r="I59" s="23"/>
      <c r="J59" s="23"/>
    </row>
    <row r="60" ht="56.25" spans="1:10">
      <c r="A60" s="23"/>
      <c r="B60" s="23"/>
      <c r="C60" s="23" t="s">
        <v>289</v>
      </c>
      <c r="D60" s="56" t="s">
        <v>290</v>
      </c>
      <c r="E60" s="57" t="s">
        <v>426</v>
      </c>
      <c r="F60" s="44" t="s">
        <v>303</v>
      </c>
      <c r="G60" s="24" t="s">
        <v>298</v>
      </c>
      <c r="H60" s="44" t="s">
        <v>299</v>
      </c>
      <c r="I60" s="44" t="s">
        <v>295</v>
      </c>
      <c r="J60" s="57" t="s">
        <v>427</v>
      </c>
    </row>
    <row r="61" ht="22.5" spans="1:10">
      <c r="A61" s="23"/>
      <c r="B61" s="23"/>
      <c r="C61" s="23" t="s">
        <v>289</v>
      </c>
      <c r="D61" s="56" t="s">
        <v>290</v>
      </c>
      <c r="E61" s="57" t="s">
        <v>291</v>
      </c>
      <c r="F61" s="44" t="s">
        <v>292</v>
      </c>
      <c r="G61" s="24" t="s">
        <v>428</v>
      </c>
      <c r="H61" s="44" t="s">
        <v>294</v>
      </c>
      <c r="I61" s="44" t="s">
        <v>295</v>
      </c>
      <c r="J61" s="57" t="s">
        <v>296</v>
      </c>
    </row>
    <row r="62" ht="56.25" spans="1:10">
      <c r="A62" s="23"/>
      <c r="B62" s="23"/>
      <c r="C62" s="23" t="s">
        <v>289</v>
      </c>
      <c r="D62" s="56" t="s">
        <v>290</v>
      </c>
      <c r="E62" s="57" t="s">
        <v>429</v>
      </c>
      <c r="F62" s="44" t="s">
        <v>303</v>
      </c>
      <c r="G62" s="24" t="s">
        <v>430</v>
      </c>
      <c r="H62" s="44" t="s">
        <v>431</v>
      </c>
      <c r="I62" s="44" t="s">
        <v>295</v>
      </c>
      <c r="J62" s="57" t="s">
        <v>432</v>
      </c>
    </row>
    <row r="63" ht="22.5" spans="1:10">
      <c r="A63" s="23"/>
      <c r="B63" s="23"/>
      <c r="C63" s="23" t="s">
        <v>307</v>
      </c>
      <c r="D63" s="56" t="s">
        <v>308</v>
      </c>
      <c r="E63" s="57" t="s">
        <v>433</v>
      </c>
      <c r="F63" s="44" t="s">
        <v>303</v>
      </c>
      <c r="G63" s="24" t="s">
        <v>434</v>
      </c>
      <c r="H63" s="44"/>
      <c r="I63" s="44" t="s">
        <v>347</v>
      </c>
      <c r="J63" s="57" t="s">
        <v>435</v>
      </c>
    </row>
    <row r="64" ht="101.25" spans="1:10">
      <c r="A64" s="23"/>
      <c r="B64" s="23"/>
      <c r="C64" s="23" t="s">
        <v>307</v>
      </c>
      <c r="D64" s="56" t="s">
        <v>308</v>
      </c>
      <c r="E64" s="57" t="s">
        <v>436</v>
      </c>
      <c r="F64" s="44" t="s">
        <v>319</v>
      </c>
      <c r="G64" s="24" t="s">
        <v>437</v>
      </c>
      <c r="H64" s="44"/>
      <c r="I64" s="44" t="s">
        <v>347</v>
      </c>
      <c r="J64" s="57" t="s">
        <v>438</v>
      </c>
    </row>
    <row r="65" ht="22.5" spans="1:10">
      <c r="A65" s="23"/>
      <c r="B65" s="23"/>
      <c r="C65" s="23" t="s">
        <v>311</v>
      </c>
      <c r="D65" s="56" t="s">
        <v>312</v>
      </c>
      <c r="E65" s="57" t="s">
        <v>439</v>
      </c>
      <c r="F65" s="44" t="s">
        <v>292</v>
      </c>
      <c r="G65" s="24" t="s">
        <v>304</v>
      </c>
      <c r="H65" s="44" t="s">
        <v>305</v>
      </c>
      <c r="I65" s="44" t="s">
        <v>295</v>
      </c>
      <c r="J65" s="57" t="s">
        <v>440</v>
      </c>
    </row>
    <row r="66" ht="22.5" spans="1:10">
      <c r="A66" s="23"/>
      <c r="B66" s="23"/>
      <c r="C66" s="23" t="s">
        <v>311</v>
      </c>
      <c r="D66" s="56" t="s">
        <v>312</v>
      </c>
      <c r="E66" s="57" t="s">
        <v>441</v>
      </c>
      <c r="F66" s="44" t="s">
        <v>292</v>
      </c>
      <c r="G66" s="24" t="s">
        <v>304</v>
      </c>
      <c r="H66" s="44" t="s">
        <v>305</v>
      </c>
      <c r="I66" s="44" t="s">
        <v>295</v>
      </c>
      <c r="J66" s="57" t="s">
        <v>442</v>
      </c>
    </row>
    <row r="67" ht="202.5" spans="1:10">
      <c r="A67" s="54" t="s">
        <v>244</v>
      </c>
      <c r="B67" s="23" t="s">
        <v>443</v>
      </c>
      <c r="C67" s="23"/>
      <c r="D67" s="23"/>
      <c r="E67" s="23"/>
      <c r="F67" s="23"/>
      <c r="G67" s="23"/>
      <c r="H67" s="23"/>
      <c r="I67" s="23"/>
      <c r="J67" s="23"/>
    </row>
    <row r="68" ht="45" spans="1:10">
      <c r="A68" s="23"/>
      <c r="B68" s="23"/>
      <c r="C68" s="23" t="s">
        <v>289</v>
      </c>
      <c r="D68" s="56" t="s">
        <v>290</v>
      </c>
      <c r="E68" s="57" t="s">
        <v>444</v>
      </c>
      <c r="F68" s="44" t="s">
        <v>292</v>
      </c>
      <c r="G68" s="24" t="s">
        <v>445</v>
      </c>
      <c r="H68" s="44" t="s">
        <v>299</v>
      </c>
      <c r="I68" s="44" t="s">
        <v>295</v>
      </c>
      <c r="J68" s="58" t="s">
        <v>446</v>
      </c>
    </row>
    <row r="69" ht="13.5" spans="1:10">
      <c r="A69" s="23"/>
      <c r="B69" s="23"/>
      <c r="C69" s="23" t="s">
        <v>289</v>
      </c>
      <c r="D69" s="56" t="s">
        <v>290</v>
      </c>
      <c r="E69" s="57" t="s">
        <v>291</v>
      </c>
      <c r="F69" s="44" t="s">
        <v>292</v>
      </c>
      <c r="G69" s="24" t="s">
        <v>331</v>
      </c>
      <c r="H69" s="44" t="s">
        <v>294</v>
      </c>
      <c r="I69" s="44" t="s">
        <v>295</v>
      </c>
      <c r="J69" s="57" t="s">
        <v>447</v>
      </c>
    </row>
    <row r="70" ht="20.25" customHeight="1" spans="1:10">
      <c r="A70" s="23"/>
      <c r="B70" s="23"/>
      <c r="C70" s="23" t="s">
        <v>289</v>
      </c>
      <c r="D70" s="56" t="s">
        <v>290</v>
      </c>
      <c r="E70" s="57" t="s">
        <v>448</v>
      </c>
      <c r="F70" s="44" t="s">
        <v>303</v>
      </c>
      <c r="G70" s="24" t="s">
        <v>449</v>
      </c>
      <c r="H70" s="44" t="s">
        <v>450</v>
      </c>
      <c r="I70" s="44" t="s">
        <v>295</v>
      </c>
      <c r="J70" s="57" t="s">
        <v>451</v>
      </c>
    </row>
    <row r="71" ht="13.5" spans="1:10">
      <c r="A71" s="23"/>
      <c r="B71" s="23"/>
      <c r="C71" s="23" t="s">
        <v>289</v>
      </c>
      <c r="D71" s="56" t="s">
        <v>290</v>
      </c>
      <c r="E71" s="57" t="s">
        <v>452</v>
      </c>
      <c r="F71" s="44" t="s">
        <v>303</v>
      </c>
      <c r="G71" s="24" t="s">
        <v>453</v>
      </c>
      <c r="H71" s="44" t="s">
        <v>454</v>
      </c>
      <c r="I71" s="44" t="s">
        <v>295</v>
      </c>
      <c r="J71" s="57" t="s">
        <v>455</v>
      </c>
    </row>
    <row r="72" ht="56.25" spans="1:10">
      <c r="A72" s="23"/>
      <c r="B72" s="23"/>
      <c r="C72" s="23" t="s">
        <v>289</v>
      </c>
      <c r="D72" s="56" t="s">
        <v>301</v>
      </c>
      <c r="E72" s="57" t="s">
        <v>456</v>
      </c>
      <c r="F72" s="44" t="s">
        <v>292</v>
      </c>
      <c r="G72" s="24" t="s">
        <v>304</v>
      </c>
      <c r="H72" s="44" t="s">
        <v>305</v>
      </c>
      <c r="I72" s="44" t="s">
        <v>295</v>
      </c>
      <c r="J72" s="57" t="s">
        <v>457</v>
      </c>
    </row>
    <row r="73" ht="20.25" customHeight="1" spans="1:10">
      <c r="A73" s="23"/>
      <c r="B73" s="23"/>
      <c r="C73" s="23" t="s">
        <v>307</v>
      </c>
      <c r="D73" s="56" t="s">
        <v>308</v>
      </c>
      <c r="E73" s="57" t="s">
        <v>458</v>
      </c>
      <c r="F73" s="44" t="s">
        <v>303</v>
      </c>
      <c r="G73" s="24" t="s">
        <v>459</v>
      </c>
      <c r="H73" s="44"/>
      <c r="I73" s="44" t="s">
        <v>347</v>
      </c>
      <c r="J73" s="57" t="s">
        <v>460</v>
      </c>
    </row>
    <row r="74" ht="22.5" spans="1:10">
      <c r="A74" s="23"/>
      <c r="B74" s="23"/>
      <c r="C74" s="23" t="s">
        <v>307</v>
      </c>
      <c r="D74" s="56" t="s">
        <v>308</v>
      </c>
      <c r="E74" s="57" t="s">
        <v>461</v>
      </c>
      <c r="F74" s="44" t="s">
        <v>292</v>
      </c>
      <c r="G74" s="24" t="s">
        <v>304</v>
      </c>
      <c r="H74" s="44" t="s">
        <v>305</v>
      </c>
      <c r="I74" s="44" t="s">
        <v>295</v>
      </c>
      <c r="J74" s="57" t="s">
        <v>462</v>
      </c>
    </row>
    <row r="75" ht="22.5" spans="1:10">
      <c r="A75" s="23"/>
      <c r="B75" s="23"/>
      <c r="C75" s="23" t="s">
        <v>307</v>
      </c>
      <c r="D75" s="56" t="s">
        <v>308</v>
      </c>
      <c r="E75" s="57" t="s">
        <v>463</v>
      </c>
      <c r="F75" s="44" t="s">
        <v>303</v>
      </c>
      <c r="G75" s="24" t="s">
        <v>464</v>
      </c>
      <c r="H75" s="44"/>
      <c r="I75" s="44" t="s">
        <v>347</v>
      </c>
      <c r="J75" s="57" t="s">
        <v>465</v>
      </c>
    </row>
    <row r="76" ht="67.5" spans="1:10">
      <c r="A76" s="23"/>
      <c r="B76" s="23"/>
      <c r="C76" s="23" t="s">
        <v>311</v>
      </c>
      <c r="D76" s="56" t="s">
        <v>312</v>
      </c>
      <c r="E76" s="57" t="s">
        <v>466</v>
      </c>
      <c r="F76" s="44" t="s">
        <v>292</v>
      </c>
      <c r="G76" s="24" t="s">
        <v>304</v>
      </c>
      <c r="H76" s="44" t="s">
        <v>305</v>
      </c>
      <c r="I76" s="44" t="s">
        <v>295</v>
      </c>
      <c r="J76" s="57" t="s">
        <v>467</v>
      </c>
    </row>
    <row r="77" ht="213.75" spans="1:10">
      <c r="A77" s="54" t="s">
        <v>232</v>
      </c>
      <c r="B77" s="23" t="s">
        <v>468</v>
      </c>
      <c r="C77" s="23"/>
      <c r="D77" s="23"/>
      <c r="E77" s="23"/>
      <c r="F77" s="23"/>
      <c r="G77" s="23"/>
      <c r="H77" s="23"/>
      <c r="I77" s="23"/>
      <c r="J77" s="23"/>
    </row>
    <row r="78" ht="22.5" spans="1:10">
      <c r="A78" s="23"/>
      <c r="B78" s="23"/>
      <c r="C78" s="23" t="s">
        <v>289</v>
      </c>
      <c r="D78" s="56" t="s">
        <v>290</v>
      </c>
      <c r="E78" s="57" t="s">
        <v>469</v>
      </c>
      <c r="F78" s="44" t="s">
        <v>303</v>
      </c>
      <c r="G78" s="24" t="s">
        <v>54</v>
      </c>
      <c r="H78" s="44" t="s">
        <v>299</v>
      </c>
      <c r="I78" s="44" t="s">
        <v>295</v>
      </c>
      <c r="J78" s="57" t="s">
        <v>470</v>
      </c>
    </row>
    <row r="79" ht="33.75" spans="1:10">
      <c r="A79" s="23"/>
      <c r="B79" s="23"/>
      <c r="C79" s="23" t="s">
        <v>289</v>
      </c>
      <c r="D79" s="56" t="s">
        <v>301</v>
      </c>
      <c r="E79" s="57" t="s">
        <v>471</v>
      </c>
      <c r="F79" s="44" t="s">
        <v>303</v>
      </c>
      <c r="G79" s="24" t="s">
        <v>337</v>
      </c>
      <c r="H79" s="44" t="s">
        <v>305</v>
      </c>
      <c r="I79" s="44" t="s">
        <v>295</v>
      </c>
      <c r="J79" s="57" t="s">
        <v>472</v>
      </c>
    </row>
    <row r="80" ht="13.5" spans="1:10">
      <c r="A80" s="23"/>
      <c r="B80" s="23"/>
      <c r="C80" s="23" t="s">
        <v>307</v>
      </c>
      <c r="D80" s="56" t="s">
        <v>308</v>
      </c>
      <c r="E80" s="57" t="s">
        <v>433</v>
      </c>
      <c r="F80" s="44" t="s">
        <v>303</v>
      </c>
      <c r="G80" s="24" t="s">
        <v>434</v>
      </c>
      <c r="H80" s="44"/>
      <c r="I80" s="44" t="s">
        <v>347</v>
      </c>
      <c r="J80" s="57" t="s">
        <v>473</v>
      </c>
    </row>
    <row r="81" ht="33.75" spans="1:10">
      <c r="A81" s="23"/>
      <c r="B81" s="23"/>
      <c r="C81" s="23" t="s">
        <v>307</v>
      </c>
      <c r="D81" s="56" t="s">
        <v>308</v>
      </c>
      <c r="E81" s="57" t="s">
        <v>474</v>
      </c>
      <c r="F81" s="44" t="s">
        <v>319</v>
      </c>
      <c r="G81" s="24" t="s">
        <v>337</v>
      </c>
      <c r="H81" s="44" t="s">
        <v>305</v>
      </c>
      <c r="I81" s="44" t="s">
        <v>295</v>
      </c>
      <c r="J81" s="57" t="s">
        <v>475</v>
      </c>
    </row>
    <row r="82" ht="22.5" spans="1:10">
      <c r="A82" s="23"/>
      <c r="B82" s="23"/>
      <c r="C82" s="23" t="s">
        <v>316</v>
      </c>
      <c r="D82" s="56" t="s">
        <v>317</v>
      </c>
      <c r="E82" s="57" t="s">
        <v>476</v>
      </c>
      <c r="F82" s="44" t="s">
        <v>319</v>
      </c>
      <c r="G82" s="24" t="s">
        <v>477</v>
      </c>
      <c r="H82" s="44" t="s">
        <v>478</v>
      </c>
      <c r="I82" s="44" t="s">
        <v>295</v>
      </c>
      <c r="J82" s="57" t="s">
        <v>479</v>
      </c>
    </row>
    <row r="83" ht="22.5" spans="1:10">
      <c r="A83" s="23"/>
      <c r="B83" s="23"/>
      <c r="C83" s="23" t="s">
        <v>316</v>
      </c>
      <c r="D83" s="56" t="s">
        <v>317</v>
      </c>
      <c r="E83" s="57" t="s">
        <v>480</v>
      </c>
      <c r="F83" s="44" t="s">
        <v>319</v>
      </c>
      <c r="G83" s="24" t="s">
        <v>481</v>
      </c>
      <c r="H83" s="44" t="s">
        <v>478</v>
      </c>
      <c r="I83" s="44" t="s">
        <v>295</v>
      </c>
      <c r="J83" s="57" t="s">
        <v>482</v>
      </c>
    </row>
    <row r="84" ht="45" spans="1:10">
      <c r="A84" s="23"/>
      <c r="B84" s="23"/>
      <c r="C84" s="23" t="s">
        <v>316</v>
      </c>
      <c r="D84" s="56" t="s">
        <v>317</v>
      </c>
      <c r="E84" s="57" t="s">
        <v>483</v>
      </c>
      <c r="F84" s="44" t="s">
        <v>319</v>
      </c>
      <c r="G84" s="24" t="s">
        <v>337</v>
      </c>
      <c r="H84" s="44" t="s">
        <v>305</v>
      </c>
      <c r="I84" s="44" t="s">
        <v>295</v>
      </c>
      <c r="J84" s="57" t="s">
        <v>484</v>
      </c>
    </row>
    <row r="85" ht="281.25" spans="1:10">
      <c r="A85" s="54" t="s">
        <v>259</v>
      </c>
      <c r="B85" s="55" t="s">
        <v>485</v>
      </c>
      <c r="C85" s="23"/>
      <c r="D85" s="23"/>
      <c r="E85" s="23"/>
      <c r="F85" s="23"/>
      <c r="G85" s="23"/>
      <c r="H85" s="23"/>
      <c r="I85" s="23"/>
      <c r="J85" s="23"/>
    </row>
    <row r="86" ht="13.5" spans="1:10">
      <c r="A86" s="23"/>
      <c r="B86" s="23"/>
      <c r="C86" s="23" t="s">
        <v>289</v>
      </c>
      <c r="D86" s="56" t="s">
        <v>290</v>
      </c>
      <c r="E86" s="57" t="s">
        <v>486</v>
      </c>
      <c r="F86" s="44" t="s">
        <v>292</v>
      </c>
      <c r="G86" s="24" t="s">
        <v>487</v>
      </c>
      <c r="H86" s="44" t="s">
        <v>299</v>
      </c>
      <c r="I86" s="44" t="s">
        <v>295</v>
      </c>
      <c r="J86" s="57" t="s">
        <v>394</v>
      </c>
    </row>
    <row r="87" ht="13.5" spans="1:10">
      <c r="A87" s="23"/>
      <c r="B87" s="23"/>
      <c r="C87" s="23" t="s">
        <v>289</v>
      </c>
      <c r="D87" s="56" t="s">
        <v>290</v>
      </c>
      <c r="E87" s="57" t="s">
        <v>488</v>
      </c>
      <c r="F87" s="44" t="s">
        <v>292</v>
      </c>
      <c r="G87" s="24" t="s">
        <v>489</v>
      </c>
      <c r="H87" s="44" t="s">
        <v>299</v>
      </c>
      <c r="I87" s="44" t="s">
        <v>295</v>
      </c>
      <c r="J87" s="57" t="s">
        <v>394</v>
      </c>
    </row>
    <row r="88" ht="22.5" spans="1:10">
      <c r="A88" s="23"/>
      <c r="B88" s="23"/>
      <c r="C88" s="23" t="s">
        <v>289</v>
      </c>
      <c r="D88" s="56" t="s">
        <v>301</v>
      </c>
      <c r="E88" s="57" t="s">
        <v>490</v>
      </c>
      <c r="F88" s="44" t="s">
        <v>303</v>
      </c>
      <c r="G88" s="24" t="s">
        <v>491</v>
      </c>
      <c r="H88" s="44" t="s">
        <v>492</v>
      </c>
      <c r="I88" s="44" t="s">
        <v>295</v>
      </c>
      <c r="J88" s="57" t="s">
        <v>493</v>
      </c>
    </row>
    <row r="89" ht="22.5" spans="1:10">
      <c r="A89" s="23"/>
      <c r="B89" s="23"/>
      <c r="C89" s="23" t="s">
        <v>289</v>
      </c>
      <c r="D89" s="56" t="s">
        <v>301</v>
      </c>
      <c r="E89" s="57" t="s">
        <v>494</v>
      </c>
      <c r="F89" s="44" t="s">
        <v>303</v>
      </c>
      <c r="G89" s="24" t="s">
        <v>495</v>
      </c>
      <c r="H89" s="44" t="s">
        <v>492</v>
      </c>
      <c r="I89" s="44" t="s">
        <v>295</v>
      </c>
      <c r="J89" s="57" t="s">
        <v>493</v>
      </c>
    </row>
    <row r="90" ht="20.25" customHeight="1" spans="1:10">
      <c r="A90" s="23"/>
      <c r="B90" s="23"/>
      <c r="C90" s="23" t="s">
        <v>307</v>
      </c>
      <c r="D90" s="56" t="s">
        <v>308</v>
      </c>
      <c r="E90" s="57" t="s">
        <v>402</v>
      </c>
      <c r="F90" s="44" t="s">
        <v>292</v>
      </c>
      <c r="G90" s="24" t="s">
        <v>304</v>
      </c>
      <c r="H90" s="44" t="s">
        <v>305</v>
      </c>
      <c r="I90" s="44" t="s">
        <v>295</v>
      </c>
      <c r="J90" s="57" t="s">
        <v>496</v>
      </c>
    </row>
    <row r="91" ht="33.75" spans="1:10">
      <c r="A91" s="23"/>
      <c r="B91" s="23"/>
      <c r="C91" s="23" t="s">
        <v>307</v>
      </c>
      <c r="D91" s="56" t="s">
        <v>308</v>
      </c>
      <c r="E91" s="57" t="s">
        <v>497</v>
      </c>
      <c r="F91" s="44" t="s">
        <v>303</v>
      </c>
      <c r="G91" s="24" t="s">
        <v>400</v>
      </c>
      <c r="H91" s="44"/>
      <c r="I91" s="44" t="s">
        <v>347</v>
      </c>
      <c r="J91" s="57" t="s">
        <v>498</v>
      </c>
    </row>
    <row r="92" ht="22.5" spans="1:10">
      <c r="A92" s="23"/>
      <c r="B92" s="23"/>
      <c r="C92" s="23" t="s">
        <v>311</v>
      </c>
      <c r="D92" s="56" t="s">
        <v>312</v>
      </c>
      <c r="E92" s="57" t="s">
        <v>499</v>
      </c>
      <c r="F92" s="44" t="s">
        <v>292</v>
      </c>
      <c r="G92" s="24" t="s">
        <v>304</v>
      </c>
      <c r="H92" s="44" t="s">
        <v>305</v>
      </c>
      <c r="I92" s="44" t="s">
        <v>295</v>
      </c>
      <c r="J92" s="57" t="s">
        <v>500</v>
      </c>
    </row>
    <row r="93" ht="247.5" spans="1:10">
      <c r="A93" s="54" t="s">
        <v>240</v>
      </c>
      <c r="B93" s="23" t="s">
        <v>501</v>
      </c>
      <c r="C93" s="23"/>
      <c r="D93" s="23"/>
      <c r="E93" s="23"/>
      <c r="F93" s="23"/>
      <c r="G93" s="23"/>
      <c r="H93" s="23"/>
      <c r="I93" s="23"/>
      <c r="J93" s="23"/>
    </row>
    <row r="94" ht="33.75" spans="1:10">
      <c r="A94" s="23"/>
      <c r="B94" s="23"/>
      <c r="C94" s="23" t="s">
        <v>289</v>
      </c>
      <c r="D94" s="56" t="s">
        <v>290</v>
      </c>
      <c r="E94" s="57" t="s">
        <v>392</v>
      </c>
      <c r="F94" s="44" t="s">
        <v>292</v>
      </c>
      <c r="G94" s="24" t="s">
        <v>327</v>
      </c>
      <c r="H94" s="44" t="s">
        <v>299</v>
      </c>
      <c r="I94" s="44" t="s">
        <v>295</v>
      </c>
      <c r="J94" s="57" t="s">
        <v>502</v>
      </c>
    </row>
    <row r="95" ht="45" spans="1:10">
      <c r="A95" s="23"/>
      <c r="B95" s="23"/>
      <c r="C95" s="23" t="s">
        <v>289</v>
      </c>
      <c r="D95" s="56" t="s">
        <v>290</v>
      </c>
      <c r="E95" s="57" t="s">
        <v>503</v>
      </c>
      <c r="F95" s="44" t="s">
        <v>292</v>
      </c>
      <c r="G95" s="24" t="s">
        <v>48</v>
      </c>
      <c r="H95" s="44" t="s">
        <v>390</v>
      </c>
      <c r="I95" s="44" t="s">
        <v>295</v>
      </c>
      <c r="J95" s="57" t="s">
        <v>504</v>
      </c>
    </row>
    <row r="96" ht="56.25" spans="1:10">
      <c r="A96" s="23"/>
      <c r="B96" s="23"/>
      <c r="C96" s="23" t="s">
        <v>289</v>
      </c>
      <c r="D96" s="56" t="s">
        <v>301</v>
      </c>
      <c r="E96" s="57" t="s">
        <v>395</v>
      </c>
      <c r="F96" s="44" t="s">
        <v>303</v>
      </c>
      <c r="G96" s="24" t="s">
        <v>337</v>
      </c>
      <c r="H96" s="44" t="s">
        <v>305</v>
      </c>
      <c r="I96" s="44" t="s">
        <v>295</v>
      </c>
      <c r="J96" s="57" t="s">
        <v>396</v>
      </c>
    </row>
    <row r="97" ht="45" spans="1:10">
      <c r="A97" s="23"/>
      <c r="B97" s="23"/>
      <c r="C97" s="23" t="s">
        <v>289</v>
      </c>
      <c r="D97" s="56" t="s">
        <v>362</v>
      </c>
      <c r="E97" s="57" t="s">
        <v>397</v>
      </c>
      <c r="F97" s="44" t="s">
        <v>303</v>
      </c>
      <c r="G97" s="24" t="s">
        <v>337</v>
      </c>
      <c r="H97" s="44" t="s">
        <v>305</v>
      </c>
      <c r="I97" s="44" t="s">
        <v>295</v>
      </c>
      <c r="J97" s="57" t="s">
        <v>398</v>
      </c>
    </row>
    <row r="98" ht="45" spans="1:10">
      <c r="A98" s="23"/>
      <c r="B98" s="23"/>
      <c r="C98" s="23" t="s">
        <v>307</v>
      </c>
      <c r="D98" s="56" t="s">
        <v>308</v>
      </c>
      <c r="E98" s="57" t="s">
        <v>505</v>
      </c>
      <c r="F98" s="44" t="s">
        <v>303</v>
      </c>
      <c r="G98" s="24" t="s">
        <v>506</v>
      </c>
      <c r="H98" s="44"/>
      <c r="I98" s="44" t="s">
        <v>347</v>
      </c>
      <c r="J98" s="57" t="s">
        <v>401</v>
      </c>
    </row>
    <row r="99" ht="22.5" spans="1:10">
      <c r="A99" s="23"/>
      <c r="B99" s="23"/>
      <c r="C99" s="23" t="s">
        <v>311</v>
      </c>
      <c r="D99" s="56" t="s">
        <v>312</v>
      </c>
      <c r="E99" s="57" t="s">
        <v>419</v>
      </c>
      <c r="F99" s="44" t="s">
        <v>292</v>
      </c>
      <c r="G99" s="24" t="s">
        <v>304</v>
      </c>
      <c r="H99" s="44" t="s">
        <v>305</v>
      </c>
      <c r="I99" s="44" t="s">
        <v>295</v>
      </c>
      <c r="J99" s="57" t="s">
        <v>405</v>
      </c>
    </row>
    <row r="100" ht="78.75" spans="1:10">
      <c r="A100" s="54" t="s">
        <v>215</v>
      </c>
      <c r="B100" s="23" t="s">
        <v>507</v>
      </c>
      <c r="C100" s="23"/>
      <c r="D100" s="23"/>
      <c r="E100" s="23"/>
      <c r="F100" s="23"/>
      <c r="G100" s="23"/>
      <c r="H100" s="23"/>
      <c r="I100" s="23"/>
      <c r="J100" s="23"/>
    </row>
    <row r="101" ht="22.5" spans="1:10">
      <c r="A101" s="23"/>
      <c r="B101" s="23"/>
      <c r="C101" s="23" t="s">
        <v>289</v>
      </c>
      <c r="D101" s="56" t="s">
        <v>290</v>
      </c>
      <c r="E101" s="57" t="s">
        <v>508</v>
      </c>
      <c r="F101" s="44" t="s">
        <v>303</v>
      </c>
      <c r="G101" s="24" t="s">
        <v>52</v>
      </c>
      <c r="H101" s="44" t="s">
        <v>299</v>
      </c>
      <c r="I101" s="44" t="s">
        <v>295</v>
      </c>
      <c r="J101" s="57" t="s">
        <v>509</v>
      </c>
    </row>
    <row r="102" ht="45" spans="1:10">
      <c r="A102" s="23"/>
      <c r="B102" s="23"/>
      <c r="C102" s="23" t="s">
        <v>289</v>
      </c>
      <c r="D102" s="56" t="s">
        <v>362</v>
      </c>
      <c r="E102" s="57" t="s">
        <v>326</v>
      </c>
      <c r="F102" s="44" t="s">
        <v>319</v>
      </c>
      <c r="G102" s="24" t="s">
        <v>337</v>
      </c>
      <c r="H102" s="44" t="s">
        <v>305</v>
      </c>
      <c r="I102" s="44" t="s">
        <v>295</v>
      </c>
      <c r="J102" s="57" t="s">
        <v>510</v>
      </c>
    </row>
    <row r="103" ht="13.5" spans="1:10">
      <c r="A103" s="23"/>
      <c r="B103" s="23"/>
      <c r="C103" s="23" t="s">
        <v>289</v>
      </c>
      <c r="D103" s="56" t="s">
        <v>362</v>
      </c>
      <c r="E103" s="57" t="s">
        <v>511</v>
      </c>
      <c r="F103" s="44" t="s">
        <v>292</v>
      </c>
      <c r="G103" s="24" t="s">
        <v>350</v>
      </c>
      <c r="H103" s="44" t="s">
        <v>305</v>
      </c>
      <c r="I103" s="44" t="s">
        <v>295</v>
      </c>
      <c r="J103" s="57" t="s">
        <v>512</v>
      </c>
    </row>
    <row r="104" ht="33.75" spans="1:10">
      <c r="A104" s="23"/>
      <c r="B104" s="23"/>
      <c r="C104" s="23" t="s">
        <v>307</v>
      </c>
      <c r="D104" s="56" t="s">
        <v>308</v>
      </c>
      <c r="E104" s="57" t="s">
        <v>513</v>
      </c>
      <c r="F104" s="44" t="s">
        <v>303</v>
      </c>
      <c r="G104" s="24" t="s">
        <v>514</v>
      </c>
      <c r="H104" s="44"/>
      <c r="I104" s="44" t="s">
        <v>347</v>
      </c>
      <c r="J104" s="57" t="s">
        <v>515</v>
      </c>
    </row>
    <row r="105" ht="22.5" spans="1:10">
      <c r="A105" s="23"/>
      <c r="B105" s="23"/>
      <c r="C105" s="23" t="s">
        <v>307</v>
      </c>
      <c r="D105" s="56" t="s">
        <v>308</v>
      </c>
      <c r="E105" s="57" t="s">
        <v>516</v>
      </c>
      <c r="F105" s="44" t="s">
        <v>303</v>
      </c>
      <c r="G105" s="24" t="s">
        <v>340</v>
      </c>
      <c r="H105" s="44" t="s">
        <v>390</v>
      </c>
      <c r="I105" s="44" t="s">
        <v>295</v>
      </c>
      <c r="J105" s="57" t="s">
        <v>517</v>
      </c>
    </row>
    <row r="106" ht="20.25" customHeight="1" spans="1:10">
      <c r="A106" s="23"/>
      <c r="B106" s="23"/>
      <c r="C106" s="23" t="s">
        <v>311</v>
      </c>
      <c r="D106" s="56" t="s">
        <v>312</v>
      </c>
      <c r="E106" s="57" t="s">
        <v>518</v>
      </c>
      <c r="F106" s="44" t="s">
        <v>292</v>
      </c>
      <c r="G106" s="24" t="s">
        <v>304</v>
      </c>
      <c r="H106" s="44" t="s">
        <v>305</v>
      </c>
      <c r="I106" s="44" t="s">
        <v>295</v>
      </c>
      <c r="J106" s="57" t="s">
        <v>519</v>
      </c>
    </row>
    <row r="107" ht="33.75" spans="1:10">
      <c r="A107" s="23"/>
      <c r="B107" s="23"/>
      <c r="C107" s="23" t="s">
        <v>316</v>
      </c>
      <c r="D107" s="56" t="s">
        <v>317</v>
      </c>
      <c r="E107" s="57" t="s">
        <v>520</v>
      </c>
      <c r="F107" s="44" t="s">
        <v>319</v>
      </c>
      <c r="G107" s="24" t="s">
        <v>521</v>
      </c>
      <c r="H107" s="44" t="s">
        <v>478</v>
      </c>
      <c r="I107" s="44" t="s">
        <v>295</v>
      </c>
      <c r="J107" s="57" t="s">
        <v>522</v>
      </c>
    </row>
    <row r="108" ht="191.25" spans="1:10">
      <c r="A108" s="54" t="s">
        <v>268</v>
      </c>
      <c r="B108" s="55" t="s">
        <v>523</v>
      </c>
      <c r="C108" s="23"/>
      <c r="D108" s="23"/>
      <c r="E108" s="23"/>
      <c r="F108" s="23"/>
      <c r="G108" s="23"/>
      <c r="H108" s="23"/>
      <c r="I108" s="23"/>
      <c r="J108" s="23"/>
    </row>
    <row r="109" ht="33.75" spans="1:10">
      <c r="A109" s="23"/>
      <c r="B109" s="23"/>
      <c r="C109" s="23" t="s">
        <v>289</v>
      </c>
      <c r="D109" s="56" t="s">
        <v>290</v>
      </c>
      <c r="E109" s="57" t="s">
        <v>524</v>
      </c>
      <c r="F109" s="44" t="s">
        <v>303</v>
      </c>
      <c r="G109" s="24" t="s">
        <v>525</v>
      </c>
      <c r="H109" s="44" t="s">
        <v>299</v>
      </c>
      <c r="I109" s="44" t="s">
        <v>295</v>
      </c>
      <c r="J109" s="57" t="s">
        <v>526</v>
      </c>
    </row>
    <row r="110" ht="45" spans="1:10">
      <c r="A110" s="23"/>
      <c r="B110" s="23"/>
      <c r="C110" s="23" t="s">
        <v>289</v>
      </c>
      <c r="D110" s="56" t="s">
        <v>301</v>
      </c>
      <c r="E110" s="57" t="s">
        <v>527</v>
      </c>
      <c r="F110" s="44" t="s">
        <v>303</v>
      </c>
      <c r="G110" s="24" t="s">
        <v>337</v>
      </c>
      <c r="H110" s="44" t="s">
        <v>305</v>
      </c>
      <c r="I110" s="44" t="s">
        <v>295</v>
      </c>
      <c r="J110" s="57" t="s">
        <v>528</v>
      </c>
    </row>
    <row r="111" ht="45" spans="1:10">
      <c r="A111" s="23"/>
      <c r="B111" s="23"/>
      <c r="C111" s="23" t="s">
        <v>289</v>
      </c>
      <c r="D111" s="56" t="s">
        <v>362</v>
      </c>
      <c r="E111" s="57" t="s">
        <v>483</v>
      </c>
      <c r="F111" s="44" t="s">
        <v>303</v>
      </c>
      <c r="G111" s="24" t="s">
        <v>337</v>
      </c>
      <c r="H111" s="44" t="s">
        <v>305</v>
      </c>
      <c r="I111" s="44" t="s">
        <v>295</v>
      </c>
      <c r="J111" s="57" t="s">
        <v>529</v>
      </c>
    </row>
    <row r="112" ht="45" spans="1:10">
      <c r="A112" s="23"/>
      <c r="B112" s="23"/>
      <c r="C112" s="23" t="s">
        <v>307</v>
      </c>
      <c r="D112" s="56" t="s">
        <v>308</v>
      </c>
      <c r="E112" s="57" t="s">
        <v>530</v>
      </c>
      <c r="F112" s="44" t="s">
        <v>303</v>
      </c>
      <c r="G112" s="24" t="s">
        <v>340</v>
      </c>
      <c r="H112" s="44" t="s">
        <v>305</v>
      </c>
      <c r="I112" s="44" t="s">
        <v>295</v>
      </c>
      <c r="J112" s="57" t="s">
        <v>531</v>
      </c>
    </row>
    <row r="113" ht="33.75" spans="1:10">
      <c r="A113" s="23"/>
      <c r="B113" s="23"/>
      <c r="C113" s="23" t="s">
        <v>307</v>
      </c>
      <c r="D113" s="56" t="s">
        <v>365</v>
      </c>
      <c r="E113" s="57" t="s">
        <v>532</v>
      </c>
      <c r="F113" s="44" t="s">
        <v>303</v>
      </c>
      <c r="G113" s="24" t="s">
        <v>337</v>
      </c>
      <c r="H113" s="44" t="s">
        <v>305</v>
      </c>
      <c r="I113" s="44" t="s">
        <v>295</v>
      </c>
      <c r="J113" s="57" t="s">
        <v>533</v>
      </c>
    </row>
    <row r="114" ht="22.5" spans="1:10">
      <c r="A114" s="23"/>
      <c r="B114" s="23"/>
      <c r="C114" s="23" t="s">
        <v>316</v>
      </c>
      <c r="D114" s="56" t="s">
        <v>317</v>
      </c>
      <c r="E114" s="57" t="s">
        <v>534</v>
      </c>
      <c r="F114" s="44" t="s">
        <v>319</v>
      </c>
      <c r="G114" s="24" t="s">
        <v>535</v>
      </c>
      <c r="H114" s="44" t="s">
        <v>321</v>
      </c>
      <c r="I114" s="44" t="s">
        <v>295</v>
      </c>
      <c r="J114" s="57" t="s">
        <v>536</v>
      </c>
    </row>
    <row r="115" ht="22.5" spans="1:10">
      <c r="A115" s="23"/>
      <c r="B115" s="23"/>
      <c r="C115" s="23" t="s">
        <v>316</v>
      </c>
      <c r="D115" s="56" t="s">
        <v>317</v>
      </c>
      <c r="E115" s="57" t="s">
        <v>537</v>
      </c>
      <c r="F115" s="44" t="s">
        <v>319</v>
      </c>
      <c r="G115" s="24" t="s">
        <v>538</v>
      </c>
      <c r="H115" s="44" t="s">
        <v>321</v>
      </c>
      <c r="I115" s="44" t="s">
        <v>295</v>
      </c>
      <c r="J115" s="57" t="s">
        <v>539</v>
      </c>
    </row>
    <row r="116" ht="247.5" spans="1:10">
      <c r="A116" s="54" t="s">
        <v>261</v>
      </c>
      <c r="B116" s="55" t="s">
        <v>540</v>
      </c>
      <c r="C116" s="23"/>
      <c r="D116" s="23"/>
      <c r="E116" s="23"/>
      <c r="F116" s="23"/>
      <c r="G116" s="23"/>
      <c r="H116" s="23"/>
      <c r="I116" s="23"/>
      <c r="J116" s="23"/>
    </row>
    <row r="117" ht="33.75" spans="1:10">
      <c r="A117" s="23"/>
      <c r="B117" s="23"/>
      <c r="C117" s="23" t="s">
        <v>289</v>
      </c>
      <c r="D117" s="56" t="s">
        <v>290</v>
      </c>
      <c r="E117" s="57" t="s">
        <v>392</v>
      </c>
      <c r="F117" s="44" t="s">
        <v>292</v>
      </c>
      <c r="G117" s="24" t="s">
        <v>541</v>
      </c>
      <c r="H117" s="44" t="s">
        <v>299</v>
      </c>
      <c r="I117" s="44" t="s">
        <v>295</v>
      </c>
      <c r="J117" s="57" t="s">
        <v>502</v>
      </c>
    </row>
    <row r="118" ht="56.25" spans="1:10">
      <c r="A118" s="23"/>
      <c r="B118" s="23"/>
      <c r="C118" s="23" t="s">
        <v>289</v>
      </c>
      <c r="D118" s="56" t="s">
        <v>290</v>
      </c>
      <c r="E118" s="57" t="s">
        <v>503</v>
      </c>
      <c r="F118" s="44" t="s">
        <v>292</v>
      </c>
      <c r="G118" s="24" t="s">
        <v>48</v>
      </c>
      <c r="H118" s="44" t="s">
        <v>390</v>
      </c>
      <c r="I118" s="44" t="s">
        <v>295</v>
      </c>
      <c r="J118" s="57" t="s">
        <v>542</v>
      </c>
    </row>
    <row r="119" ht="56.25" spans="1:10">
      <c r="A119" s="23"/>
      <c r="B119" s="23"/>
      <c r="C119" s="23" t="s">
        <v>289</v>
      </c>
      <c r="D119" s="56" t="s">
        <v>301</v>
      </c>
      <c r="E119" s="57" t="s">
        <v>395</v>
      </c>
      <c r="F119" s="44" t="s">
        <v>303</v>
      </c>
      <c r="G119" s="24" t="s">
        <v>337</v>
      </c>
      <c r="H119" s="44" t="s">
        <v>305</v>
      </c>
      <c r="I119" s="44" t="s">
        <v>295</v>
      </c>
      <c r="J119" s="57" t="s">
        <v>396</v>
      </c>
    </row>
    <row r="120" ht="45" spans="1:10">
      <c r="A120" s="23"/>
      <c r="B120" s="23"/>
      <c r="C120" s="23" t="s">
        <v>289</v>
      </c>
      <c r="D120" s="56" t="s">
        <v>362</v>
      </c>
      <c r="E120" s="57" t="s">
        <v>397</v>
      </c>
      <c r="F120" s="44" t="s">
        <v>303</v>
      </c>
      <c r="G120" s="24" t="s">
        <v>337</v>
      </c>
      <c r="H120" s="44" t="s">
        <v>305</v>
      </c>
      <c r="I120" s="44" t="s">
        <v>295</v>
      </c>
      <c r="J120" s="57" t="s">
        <v>398</v>
      </c>
    </row>
    <row r="121" ht="33.75" spans="1:10">
      <c r="A121" s="23"/>
      <c r="B121" s="23"/>
      <c r="C121" s="23" t="s">
        <v>307</v>
      </c>
      <c r="D121" s="56" t="s">
        <v>308</v>
      </c>
      <c r="E121" s="57" t="s">
        <v>402</v>
      </c>
      <c r="F121" s="44" t="s">
        <v>292</v>
      </c>
      <c r="G121" s="24" t="s">
        <v>304</v>
      </c>
      <c r="H121" s="44" t="s">
        <v>305</v>
      </c>
      <c r="I121" s="44" t="s">
        <v>295</v>
      </c>
      <c r="J121" s="57" t="s">
        <v>403</v>
      </c>
    </row>
    <row r="122" ht="33.75" spans="1:10">
      <c r="A122" s="23"/>
      <c r="B122" s="23"/>
      <c r="C122" s="23" t="s">
        <v>307</v>
      </c>
      <c r="D122" s="56" t="s">
        <v>308</v>
      </c>
      <c r="E122" s="57" t="s">
        <v>399</v>
      </c>
      <c r="F122" s="44" t="s">
        <v>303</v>
      </c>
      <c r="G122" s="24" t="s">
        <v>459</v>
      </c>
      <c r="H122" s="44"/>
      <c r="I122" s="44" t="s">
        <v>347</v>
      </c>
      <c r="J122" s="57" t="s">
        <v>498</v>
      </c>
    </row>
    <row r="123" ht="22.5" spans="1:10">
      <c r="A123" s="23"/>
      <c r="B123" s="23"/>
      <c r="C123" s="23" t="s">
        <v>311</v>
      </c>
      <c r="D123" s="56" t="s">
        <v>312</v>
      </c>
      <c r="E123" s="57" t="s">
        <v>419</v>
      </c>
      <c r="F123" s="44" t="s">
        <v>292</v>
      </c>
      <c r="G123" s="24" t="s">
        <v>304</v>
      </c>
      <c r="H123" s="44" t="s">
        <v>305</v>
      </c>
      <c r="I123" s="44" t="s">
        <v>295</v>
      </c>
      <c r="J123" s="57" t="s">
        <v>405</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314583333333333" right="0.236111111111111" top="0.550694444444444" bottom="0.275" header="0.499999992490753" footer="0.236111111111111"/>
  <pageSetup paperSize="1" scale="75" pageOrder="overThenDown"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Yozo_Office9.0.6292.161ZH.YN02</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企业用户_385879315</cp:lastModifiedBy>
  <cp:revision>8</cp:revision>
  <dcterms:created xsi:type="dcterms:W3CDTF">2026-03-05T00:59:00Z</dcterms:created>
  <dcterms:modified xsi:type="dcterms:W3CDTF">2026-03-11T07:39:40Z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4C38DBAF34024EB98810F94E0116DF9D_13</vt:lpwstr>
  </property>
  <property fmtid="{D5CDD505-2E9C-101B-9397-08002B2CF9AE}" pid="3" name="KSOProductBuildVer">
    <vt:lpwstr>2052-12.1.0.19770</vt:lpwstr>
  </property>
  <property fmtid="{D5CDD505-2E9C-101B-9397-08002B2CF9AE}" pid="4" name="CalculationRule">
    <vt:i4>0</vt:i4>
  </property>
</Properties>
</file>